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990" windowWidth="7470" windowHeight="4740" activeTab="5"/>
  </bookViews>
  <sheets>
    <sheet name="Per Capita Real GDP" sheetId="1" r:id="rId1"/>
    <sheet name="25a" sheetId="2" r:id="rId2"/>
    <sheet name="25b" sheetId="3" r:id="rId3"/>
    <sheet name="25c" sheetId="4" r:id="rId4"/>
    <sheet name="Average Labor Productivity" sheetId="5" r:id="rId5"/>
    <sheet name="S and I" sheetId="6" r:id="rId6"/>
  </sheets>
  <definedNames/>
  <calcPr fullCalcOnLoad="1"/>
</workbook>
</file>

<file path=xl/sharedStrings.xml><?xml version="1.0" encoding="utf-8"?>
<sst xmlns="http://schemas.openxmlformats.org/spreadsheetml/2006/main" count="95" uniqueCount="72">
  <si>
    <t>real GDP</t>
  </si>
  <si>
    <t>平均勞動生產力</t>
  </si>
  <si>
    <t>ln 平均勞動生產力</t>
  </si>
  <si>
    <t>...</t>
  </si>
  <si>
    <t xml:space="preserve">year </t>
  </si>
  <si>
    <t>資料來源:主計處 總體資料庫</t>
  </si>
  <si>
    <t>Inflation Rate(CPI)</t>
  </si>
  <si>
    <t>GDP</t>
  </si>
  <si>
    <t>per capita GDP</t>
  </si>
  <si>
    <t>Year</t>
  </si>
  <si>
    <t>GDP</t>
  </si>
  <si>
    <t>per  capita GDP</t>
  </si>
  <si>
    <t>GDP平減指數</t>
  </si>
  <si>
    <t>real per capita GDP(at 2001 price)</t>
  </si>
  <si>
    <t>growth rate%</t>
  </si>
  <si>
    <t>ln(real per capita GDP)</t>
  </si>
  <si>
    <t>Trend of ln(real per capita GDP)</t>
  </si>
  <si>
    <t xml:space="preserve">deviation from trend </t>
  </si>
  <si>
    <t>…</t>
  </si>
  <si>
    <t>就業人口(千人)</t>
  </si>
  <si>
    <t>相關性</t>
  </si>
  <si>
    <t>跟勞動生產力與GDP per capita</t>
  </si>
  <si>
    <t>資料來源：Ch23整理</t>
  </si>
  <si>
    <t>%</t>
  </si>
  <si>
    <t>歷年平均成長率</t>
  </si>
  <si>
    <t>1951-1960</t>
  </si>
  <si>
    <t>1961-1970</t>
  </si>
  <si>
    <t>1971-1980</t>
  </si>
  <si>
    <t>1981-1990</t>
  </si>
  <si>
    <t>1991-2000</t>
  </si>
  <si>
    <t>2001-2007</t>
  </si>
  <si>
    <t>資料來源：行政院主計處</t>
  </si>
  <si>
    <t>GDP支出組成</t>
  </si>
  <si>
    <t>固定資本形成毛額按購買主體分</t>
  </si>
  <si>
    <t>GDP支出組成所佔比例（％）</t>
  </si>
  <si>
    <t>Year</t>
  </si>
  <si>
    <t>名目GDP</t>
  </si>
  <si>
    <t>民間消費C</t>
  </si>
  <si>
    <t>投資I</t>
  </si>
  <si>
    <t xml:space="preserve"> 固定資本形成毛額 </t>
  </si>
  <si>
    <t>政府</t>
  </si>
  <si>
    <t>公營事業</t>
  </si>
  <si>
    <t>民間</t>
  </si>
  <si>
    <t xml:space="preserve">存貨增加     </t>
  </si>
  <si>
    <t>政府消費G</t>
  </si>
  <si>
    <t>出口EX</t>
  </si>
  <si>
    <t>進口IM</t>
  </si>
  <si>
    <t>國民儲蓄S</t>
  </si>
  <si>
    <t>C</t>
  </si>
  <si>
    <t>I</t>
  </si>
  <si>
    <t>G</t>
  </si>
  <si>
    <t>EX</t>
  </si>
  <si>
    <t>IM</t>
  </si>
  <si>
    <t>S</t>
  </si>
  <si>
    <t>歷年平均</t>
  </si>
  <si>
    <t>1951-1960</t>
  </si>
  <si>
    <t>1961-1970</t>
  </si>
  <si>
    <t>1971-1980</t>
  </si>
  <si>
    <t>1981-1990</t>
  </si>
  <si>
    <t>1991-2000</t>
  </si>
  <si>
    <t>2001-2007</t>
  </si>
  <si>
    <t>I</t>
  </si>
  <si>
    <t>S</t>
  </si>
  <si>
    <t>歷年平均</t>
  </si>
  <si>
    <t>1951-1960</t>
  </si>
  <si>
    <t>1961-1970</t>
  </si>
  <si>
    <t>1971-1980</t>
  </si>
  <si>
    <t>1981-1990</t>
  </si>
  <si>
    <t>1991-2000</t>
  </si>
  <si>
    <t>2001-2007</t>
  </si>
  <si>
    <t>real GDP per capita</t>
  </si>
  <si>
    <t>資料來源：Ch23整理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</si>
</sst>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;[Red]0.00"/>
    <numFmt numFmtId="181" formatCode="0.000_ "/>
    <numFmt numFmtId="182" formatCode="0_);[Red]\(0\)"/>
    <numFmt numFmtId="183" formatCode="0_ "/>
    <numFmt numFmtId="184" formatCode="0.00_);[Red]\(0.00\)"/>
    <numFmt numFmtId="185" formatCode="#,##0_ "/>
    <numFmt numFmtId="186" formatCode="0.0000_);[Red]\(0.0000\)"/>
    <numFmt numFmtId="187" formatCode="0.0000_ "/>
    <numFmt numFmtId="188" formatCode="#,##0_);[Red]\(#,##0\)"/>
  </numFmts>
  <fonts count="2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7.75"/>
      <name val="新細明體"/>
      <family val="1"/>
    </font>
    <font>
      <sz val="15.25"/>
      <name val="新細明體"/>
      <family val="1"/>
    </font>
    <font>
      <b/>
      <sz val="17.5"/>
      <name val="新細明體"/>
      <family val="1"/>
    </font>
    <font>
      <sz val="14.5"/>
      <name val="新細明體"/>
      <family val="1"/>
    </font>
    <font>
      <b/>
      <sz val="18.5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8"/>
      <color indexed="12"/>
      <name val="新細明體"/>
      <family val="1"/>
    </font>
    <font>
      <sz val="8"/>
      <color indexed="12"/>
      <name val="Times New Roman"/>
      <family val="1"/>
    </font>
    <font>
      <sz val="10"/>
      <color indexed="61"/>
      <name val="新細明體"/>
      <family val="1"/>
    </font>
    <font>
      <sz val="12"/>
      <color indexed="12"/>
      <name val="新細明體"/>
      <family val="1"/>
    </font>
    <font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81" fontId="0" fillId="0" borderId="0" xfId="0" applyNumberFormat="1" applyBorder="1" applyAlignment="1">
      <alignment vertical="center" wrapText="1"/>
    </xf>
    <xf numFmtId="181" fontId="0" fillId="0" borderId="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16" applyNumberFormat="1" applyFont="1" applyFill="1" applyBorder="1" applyAlignment="1">
      <alignment horizontal="right" vertical="center"/>
    </xf>
    <xf numFmtId="184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 vertical="center" wrapText="1"/>
    </xf>
    <xf numFmtId="186" fontId="0" fillId="0" borderId="0" xfId="0" applyNumberFormat="1" applyBorder="1" applyAlignment="1">
      <alignment vertical="center" wrapText="1"/>
    </xf>
    <xf numFmtId="18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184" fontId="0" fillId="0" borderId="0" xfId="0" applyNumberFormat="1" applyBorder="1" applyAlignment="1">
      <alignment vertical="center" wrapText="1"/>
    </xf>
    <xf numFmtId="179" fontId="0" fillId="0" borderId="0" xfId="0" applyNumberForma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 quotePrefix="1">
      <alignment horizontal="right" vertical="center"/>
    </xf>
    <xf numFmtId="185" fontId="9" fillId="0" borderId="0" xfId="15" applyNumberFormat="1" applyFont="1" applyFill="1" applyBorder="1" applyAlignment="1">
      <alignment vertical="center" wrapText="1"/>
      <protection/>
    </xf>
    <xf numFmtId="185" fontId="9" fillId="0" borderId="0" xfId="16" applyNumberFormat="1" applyFont="1" applyFill="1" applyAlignment="1">
      <alignment/>
    </xf>
    <xf numFmtId="183" fontId="0" fillId="0" borderId="0" xfId="0" applyNumberFormat="1" applyAlignment="1">
      <alignment vertical="center" wrapText="1"/>
    </xf>
    <xf numFmtId="183" fontId="0" fillId="0" borderId="0" xfId="0" applyNumberFormat="1" applyAlignment="1">
      <alignment horizontal="right" vertical="center" wrapText="1"/>
    </xf>
    <xf numFmtId="183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 vertical="center" wrapText="1"/>
    </xf>
    <xf numFmtId="187" fontId="11" fillId="0" borderId="0" xfId="0" applyNumberFormat="1" applyFont="1" applyAlignment="1">
      <alignment vertic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84" fontId="0" fillId="0" borderId="1" xfId="0" applyNumberForma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185" fontId="13" fillId="0" borderId="0" xfId="15" applyNumberFormat="1" applyFont="1" applyFill="1" applyBorder="1" applyAlignment="1">
      <alignment horizontal="center" vertical="center" wrapText="1"/>
      <protection/>
    </xf>
    <xf numFmtId="185" fontId="14" fillId="0" borderId="0" xfId="15" applyNumberFormat="1" applyFont="1" applyFill="1" applyBorder="1" applyAlignment="1">
      <alignment horizontal="center" vertical="center" wrapText="1"/>
      <protection/>
    </xf>
    <xf numFmtId="184" fontId="12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vertical="center"/>
    </xf>
    <xf numFmtId="185" fontId="13" fillId="0" borderId="0" xfId="15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84" fontId="12" fillId="0" borderId="0" xfId="0" applyNumberFormat="1" applyFont="1" applyAlignment="1">
      <alignment vertical="center" wrapText="1"/>
    </xf>
    <xf numFmtId="182" fontId="17" fillId="0" borderId="0" xfId="15" applyNumberFormat="1" applyFont="1" applyFill="1" applyBorder="1">
      <alignment/>
      <protection/>
    </xf>
    <xf numFmtId="185" fontId="18" fillId="0" borderId="0" xfId="15" applyNumberFormat="1" applyFont="1" applyFill="1" applyBorder="1" applyAlignment="1">
      <alignment vertical="center" wrapText="1"/>
      <protection/>
    </xf>
    <xf numFmtId="185" fontId="18" fillId="0" borderId="0" xfId="0" applyNumberFormat="1" applyFont="1" applyBorder="1" applyAlignment="1">
      <alignment vertical="center" wrapText="1"/>
    </xf>
    <xf numFmtId="185" fontId="17" fillId="0" borderId="0" xfId="0" applyNumberFormat="1" applyFont="1" applyAlignment="1">
      <alignment vertical="center"/>
    </xf>
    <xf numFmtId="185" fontId="18" fillId="0" borderId="0" xfId="15" applyNumberFormat="1" applyFont="1" applyFill="1" applyBorder="1" applyAlignment="1">
      <alignment horizontal="right" vertical="center" wrapText="1"/>
      <protection/>
    </xf>
    <xf numFmtId="0" fontId="17" fillId="0" borderId="0" xfId="0" applyFont="1" applyAlignment="1">
      <alignment horizontal="right" vertical="center" wrapText="1"/>
    </xf>
    <xf numFmtId="185" fontId="18" fillId="0" borderId="0" xfId="16" applyNumberFormat="1" applyFont="1" applyFill="1" applyAlignment="1">
      <alignment/>
    </xf>
    <xf numFmtId="188" fontId="18" fillId="0" borderId="0" xfId="0" applyNumberFormat="1" applyFont="1" applyFill="1" applyBorder="1" applyAlignment="1">
      <alignment horizontal="right" vertical="center"/>
    </xf>
    <xf numFmtId="185" fontId="19" fillId="0" borderId="0" xfId="16" applyNumberFormat="1" applyFont="1" applyFill="1" applyBorder="1" applyAlignment="1">
      <alignment/>
    </xf>
    <xf numFmtId="184" fontId="0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84" fontId="1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184" fontId="12" fillId="0" borderId="1" xfId="0" applyNumberFormat="1" applyFont="1" applyBorder="1" applyAlignment="1">
      <alignment vertical="center" wrapText="1"/>
    </xf>
    <xf numFmtId="184" fontId="12" fillId="0" borderId="2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84" fontId="12" fillId="0" borderId="3" xfId="0" applyNumberFormat="1" applyFont="1" applyBorder="1" applyAlignment="1">
      <alignment vertical="center" wrapText="1"/>
    </xf>
    <xf numFmtId="179" fontId="12" fillId="0" borderId="1" xfId="0" applyNumberFormat="1" applyFont="1" applyBorder="1" applyAlignment="1">
      <alignment vertical="center"/>
    </xf>
  </cellXfs>
  <cellStyles count="9">
    <cellStyle name="Normal" xfId="0"/>
    <cellStyle name="一般_useside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新細明體"/>
                <a:ea typeface="新細明體"/>
                <a:cs typeface="新細明體"/>
              </a:rPr>
              <a:t>FIGURE 25a Per Capita Real GDP (in 2001 dollars) for the Taiwan, 1961-2006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 Capita Real GDP'!$A$3:$A$59</c:f>
              <c:numCache>
                <c:ptCount val="57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</c:numCache>
            </c:numRef>
          </c:cat>
          <c:val>
            <c:numRef>
              <c:f>'Per Capita Real GDP'!$E$3:$E$59</c:f>
              <c:numCache>
                <c:ptCount val="57"/>
                <c:pt idx="0">
                  <c:v>23213.17916599321</c:v>
                </c:pt>
                <c:pt idx="1">
                  <c:v>25136.661893764434</c:v>
                </c:pt>
                <c:pt idx="2">
                  <c:v>26627.02935437714</c:v>
                </c:pt>
                <c:pt idx="3">
                  <c:v>28191.75195327914</c:v>
                </c:pt>
                <c:pt idx="4">
                  <c:v>29401.8626288062</c:v>
                </c:pt>
                <c:pt idx="5">
                  <c:v>29974.106059732476</c:v>
                </c:pt>
                <c:pt idx="6">
                  <c:v>31229.62758348542</c:v>
                </c:pt>
                <c:pt idx="7">
                  <c:v>32347.702034979655</c:v>
                </c:pt>
                <c:pt idx="8">
                  <c:v>33724.984236942044</c:v>
                </c:pt>
                <c:pt idx="9">
                  <c:v>34735.19438947552</c:v>
                </c:pt>
                <c:pt idx="10">
                  <c:v>35950.26884912221</c:v>
                </c:pt>
                <c:pt idx="11">
                  <c:v>37616.481706455714</c:v>
                </c:pt>
                <c:pt idx="12">
                  <c:v>39953.46427922402</c:v>
                </c:pt>
                <c:pt idx="13">
                  <c:v>43525.5493634445</c:v>
                </c:pt>
                <c:pt idx="14">
                  <c:v>47059.91881600816</c:v>
                </c:pt>
                <c:pt idx="15">
                  <c:v>49896.69020048393</c:v>
                </c:pt>
                <c:pt idx="16">
                  <c:v>53884.14657297077</c:v>
                </c:pt>
                <c:pt idx="17">
                  <c:v>57509.85325748356</c:v>
                </c:pt>
                <c:pt idx="18">
                  <c:v>61364.445171717976</c:v>
                </c:pt>
                <c:pt idx="19">
                  <c:v>66952.29024402994</c:v>
                </c:pt>
                <c:pt idx="20">
                  <c:v>74026.78184529608</c:v>
                </c:pt>
                <c:pt idx="21">
                  <c:v>82335.1104249228</c:v>
                </c:pt>
                <c:pt idx="22">
                  <c:v>91222.12628757456</c:v>
                </c:pt>
                <c:pt idx="23">
                  <c:v>90818.58076667684</c:v>
                </c:pt>
                <c:pt idx="24">
                  <c:v>93565.68260772203</c:v>
                </c:pt>
                <c:pt idx="25">
                  <c:v>104489.20898885783</c:v>
                </c:pt>
                <c:pt idx="26">
                  <c:v>112958.50742699968</c:v>
                </c:pt>
                <c:pt idx="27">
                  <c:v>126034.33013651503</c:v>
                </c:pt>
                <c:pt idx="28">
                  <c:v>134031.8093101873</c:v>
                </c:pt>
                <c:pt idx="29">
                  <c:v>141178.34281981146</c:v>
                </c:pt>
                <c:pt idx="30">
                  <c:v>147255.0265649731</c:v>
                </c:pt>
                <c:pt idx="31">
                  <c:v>149648.22773479793</c:v>
                </c:pt>
                <c:pt idx="32">
                  <c:v>159493.14853940546</c:v>
                </c:pt>
                <c:pt idx="33">
                  <c:v>173987.8215190064</c:v>
                </c:pt>
                <c:pt idx="34">
                  <c:v>180218.20958283317</c:v>
                </c:pt>
                <c:pt idx="35">
                  <c:v>198632.01522749197</c:v>
                </c:pt>
                <c:pt idx="36">
                  <c:v>221408.30061360667</c:v>
                </c:pt>
                <c:pt idx="37">
                  <c:v>236508.83521505288</c:v>
                </c:pt>
                <c:pt idx="38">
                  <c:v>253704.88044019122</c:v>
                </c:pt>
                <c:pt idx="39">
                  <c:v>265186.24640174623</c:v>
                </c:pt>
                <c:pt idx="40">
                  <c:v>282156.0594086412</c:v>
                </c:pt>
                <c:pt idx="41">
                  <c:v>301352.9535476654</c:v>
                </c:pt>
                <c:pt idx="42">
                  <c:v>319148.2500681802</c:v>
                </c:pt>
                <c:pt idx="43">
                  <c:v>339693.39265702013</c:v>
                </c:pt>
                <c:pt idx="44">
                  <c:v>358663.435743125</c:v>
                </c:pt>
                <c:pt idx="45">
                  <c:v>378162.16067301104</c:v>
                </c:pt>
                <c:pt idx="46">
                  <c:v>399548.7782340099</c:v>
                </c:pt>
                <c:pt idx="47">
                  <c:v>413891.62126226065</c:v>
                </c:pt>
                <c:pt idx="48">
                  <c:v>434184.4109954337</c:v>
                </c:pt>
                <c:pt idx="49">
                  <c:v>455639.16580356227</c:v>
                </c:pt>
                <c:pt idx="50">
                  <c:v>442688</c:v>
                </c:pt>
                <c:pt idx="51">
                  <c:v>460763.32060634124</c:v>
                </c:pt>
                <c:pt idx="52">
                  <c:v>474823.02376056294</c:v>
                </c:pt>
                <c:pt idx="53">
                  <c:v>502229.16797902825</c:v>
                </c:pt>
                <c:pt idx="54">
                  <c:v>521334.81394990906</c:v>
                </c:pt>
                <c:pt idx="55">
                  <c:v>544713.6881971245</c:v>
                </c:pt>
                <c:pt idx="56">
                  <c:v>572451.3689841902</c:v>
                </c:pt>
              </c:numCache>
            </c:numRef>
          </c:val>
          <c:smooth val="0"/>
        </c:ser>
        <c:axId val="29008727"/>
        <c:axId val="59751952"/>
      </c:lineChart>
      <c:catAx>
        <c:axId val="290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51952"/>
        <c:crosses val="autoZero"/>
        <c:auto val="1"/>
        <c:lblOffset val="100"/>
        <c:tickLblSkip val="5"/>
        <c:noMultiLvlLbl val="0"/>
      </c:catAx>
      <c:valAx>
        <c:axId val="59751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新細明體"/>
                    <a:ea typeface="新細明體"/>
                    <a:cs typeface="新細明體"/>
                  </a:rPr>
                  <a:t>Real GNP in 2001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0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新細明體"/>
                <a:ea typeface="新細明體"/>
                <a:cs typeface="新細明體"/>
              </a:rPr>
              <a:t>FIGURE 25b  Ln (Per Capita Real GDP) and Trend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2175"/>
          <c:y val="0.1375"/>
          <c:w val="0.96625"/>
          <c:h val="0.77575"/>
        </c:manualLayout>
      </c:layout>
      <c:lineChart>
        <c:grouping val="standard"/>
        <c:varyColors val="0"/>
        <c:ser>
          <c:idx val="0"/>
          <c:order val="0"/>
          <c:tx>
            <c:v>ln(Per Capita Real GNP)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 Capita Real GDP'!$A$3:$A$59</c:f>
              <c:numCache>
                <c:ptCount val="57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</c:numCache>
            </c:numRef>
          </c:cat>
          <c:val>
            <c:numRef>
              <c:f>'Per Capita Real GDP'!$G$3:$G$59</c:f>
              <c:numCache>
                <c:ptCount val="57"/>
                <c:pt idx="0">
                  <c:v>10.052475463864846</c:v>
                </c:pt>
                <c:pt idx="1">
                  <c:v>10.132082692650476</c:v>
                </c:pt>
                <c:pt idx="2">
                  <c:v>10.189682119989849</c:v>
                </c:pt>
                <c:pt idx="3">
                  <c:v>10.246784730218168</c:v>
                </c:pt>
                <c:pt idx="4">
                  <c:v>10.288813306041247</c:v>
                </c:pt>
                <c:pt idx="5">
                  <c:v>10.308089156589702</c:v>
                </c:pt>
                <c:pt idx="6">
                  <c:v>10.34912252524558</c:v>
                </c:pt>
                <c:pt idx="7">
                  <c:v>10.38429826293858</c:v>
                </c:pt>
                <c:pt idx="8">
                  <c:v>10.425994213676056</c:v>
                </c:pt>
                <c:pt idx="9">
                  <c:v>10.455508699468757</c:v>
                </c:pt>
                <c:pt idx="10">
                  <c:v>10.489891841539093</c:v>
                </c:pt>
                <c:pt idx="11">
                  <c:v>10.535197576590447</c:v>
                </c:pt>
                <c:pt idx="12">
                  <c:v>10.59547066280968</c:v>
                </c:pt>
                <c:pt idx="13">
                  <c:v>10.681103386347534</c:v>
                </c:pt>
                <c:pt idx="14">
                  <c:v>10.759176937163167</c:v>
                </c:pt>
                <c:pt idx="15">
                  <c:v>10.817709950892151</c:v>
                </c:pt>
                <c:pt idx="16">
                  <c:v>10.894591586972334</c:v>
                </c:pt>
                <c:pt idx="17">
                  <c:v>10.959711573104537</c:v>
                </c:pt>
                <c:pt idx="18">
                  <c:v>11.024585877545578</c:v>
                </c:pt>
                <c:pt idx="19">
                  <c:v>11.111735558809508</c:v>
                </c:pt>
                <c:pt idx="20">
                  <c:v>11.212182223538534</c:v>
                </c:pt>
                <c:pt idx="21">
                  <c:v>11.318552910817445</c:v>
                </c:pt>
                <c:pt idx="22">
                  <c:v>11.421052759439048</c:v>
                </c:pt>
                <c:pt idx="23">
                  <c:v>11.416619177648943</c:v>
                </c:pt>
                <c:pt idx="24">
                  <c:v>11.446418956430854</c:v>
                </c:pt>
                <c:pt idx="25">
                  <c:v>11.556839081790466</c:v>
                </c:pt>
                <c:pt idx="26">
                  <c:v>11.63477583935188</c:v>
                </c:pt>
                <c:pt idx="27">
                  <c:v>11.744309610223661</c:v>
                </c:pt>
                <c:pt idx="28">
                  <c:v>11.805832433674029</c:v>
                </c:pt>
                <c:pt idx="29">
                  <c:v>11.857779212814354</c:v>
                </c:pt>
                <c:pt idx="30">
                  <c:v>11.899921237195876</c:v>
                </c:pt>
                <c:pt idx="31">
                  <c:v>11.916042670476326</c:v>
                </c:pt>
                <c:pt idx="32">
                  <c:v>11.97975624441861</c:v>
                </c:pt>
                <c:pt idx="33">
                  <c:v>12.066740584477085</c:v>
                </c:pt>
                <c:pt idx="34">
                  <c:v>12.101923671119955</c:v>
                </c:pt>
                <c:pt idx="35">
                  <c:v>12.199209222170595</c:v>
                </c:pt>
                <c:pt idx="36">
                  <c:v>12.30776379003359</c:v>
                </c:pt>
                <c:pt idx="37">
                  <c:v>12.373740844419508</c:v>
                </c:pt>
                <c:pt idx="38">
                  <c:v>12.443926982454734</c:v>
                </c:pt>
                <c:pt idx="39">
                  <c:v>12.488187674718787</c:v>
                </c:pt>
                <c:pt idx="40">
                  <c:v>12.550215599008048</c:v>
                </c:pt>
                <c:pt idx="41">
                  <c:v>12.616037459917301</c:v>
                </c:pt>
                <c:pt idx="42">
                  <c:v>12.673411007567745</c:v>
                </c:pt>
                <c:pt idx="43">
                  <c:v>12.735798703435579</c:v>
                </c:pt>
                <c:pt idx="44">
                  <c:v>12.790139722844044</c:v>
                </c:pt>
                <c:pt idx="45">
                  <c:v>12.843078379098486</c:v>
                </c:pt>
                <c:pt idx="46">
                  <c:v>12.898091134942872</c:v>
                </c:pt>
                <c:pt idx="47">
                  <c:v>12.933359434145261</c:v>
                </c:pt>
                <c:pt idx="48">
                  <c:v>12.981224632961526</c:v>
                </c:pt>
                <c:pt idx="49">
                  <c:v>13.029456472188633</c:v>
                </c:pt>
                <c:pt idx="50">
                  <c:v>13.000620511960257</c:v>
                </c:pt>
                <c:pt idx="51">
                  <c:v>13.04063978581702</c:v>
                </c:pt>
                <c:pt idx="52">
                  <c:v>13.070697432034315</c:v>
                </c:pt>
                <c:pt idx="53">
                  <c:v>13.126811804423298</c:v>
                </c:pt>
                <c:pt idx="54">
                  <c:v>13.16414775147262</c:v>
                </c:pt>
                <c:pt idx="55">
                  <c:v>13.208015592846957</c:v>
                </c:pt>
                <c:pt idx="56">
                  <c:v>13.25768306579672</c:v>
                </c:pt>
              </c:numCache>
            </c:numRef>
          </c:val>
          <c:smooth val="0"/>
        </c:ser>
        <c:ser>
          <c:idx val="1"/>
          <c:order val="1"/>
          <c:tx>
            <c:v>Trend in ln(Per Capita Real GNP)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 Capita Real GDP'!$A$3:$A$59</c:f>
              <c:numCache>
                <c:ptCount val="57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</c:numCache>
            </c:numRef>
          </c:cat>
          <c:val>
            <c:numRef>
              <c:f>'Per Capita Real GDP'!$H$3:$H$59</c:f>
              <c:numCache>
                <c:ptCount val="57"/>
                <c:pt idx="0">
                  <c:v>10.084657958011</c:v>
                </c:pt>
                <c:pt idx="1">
                  <c:v>10.1281791014652</c:v>
                </c:pt>
                <c:pt idx="2">
                  <c:v>10.1713784199779</c:v>
                </c:pt>
                <c:pt idx="3">
                  <c:v>10.2139731245195</c:v>
                </c:pt>
                <c:pt idx="4">
                  <c:v>10.2558634630607</c:v>
                </c:pt>
                <c:pt idx="5">
                  <c:v>10.2972777996289</c:v>
                </c:pt>
                <c:pt idx="6">
                  <c:v>10.3387739966814</c:v>
                </c:pt>
                <c:pt idx="7">
                  <c:v>10.3810180302451</c:v>
                </c:pt>
                <c:pt idx="8">
                  <c:v>10.4247793616327</c:v>
                </c:pt>
                <c:pt idx="9">
                  <c:v>10.4708602544837</c:v>
                </c:pt>
                <c:pt idx="10">
                  <c:v>10.520075120958</c:v>
                </c:pt>
                <c:pt idx="11">
                  <c:v>10.5730848576654</c:v>
                </c:pt>
                <c:pt idx="12">
                  <c:v>10.6302485284215</c:v>
                </c:pt>
                <c:pt idx="13">
                  <c:v>10.6915463242313</c:v>
                </c:pt>
                <c:pt idx="14">
                  <c:v>10.7566106574433</c:v>
                </c:pt>
                <c:pt idx="15">
                  <c:v>10.8249695110277</c:v>
                </c:pt>
                <c:pt idx="16">
                  <c:v>10.8961765307513</c:v>
                </c:pt>
                <c:pt idx="17">
                  <c:v>10.9697127667802</c:v>
                </c:pt>
                <c:pt idx="18">
                  <c:v>11.045043419842</c:v>
                </c:pt>
                <c:pt idx="19">
                  <c:v>11.1215336787282</c:v>
                </c:pt>
                <c:pt idx="20">
                  <c:v>11.1983441568068</c:v>
                </c:pt>
                <c:pt idx="21">
                  <c:v>11.274537486247</c:v>
                </c:pt>
                <c:pt idx="22">
                  <c:v>11.349314679885</c:v>
                </c:pt>
                <c:pt idx="23">
                  <c:v>11.4223169048031</c:v>
                </c:pt>
                <c:pt idx="24">
                  <c:v>11.4939027088787</c:v>
                </c:pt>
                <c:pt idx="25">
                  <c:v>11.5643736627181</c:v>
                </c:pt>
                <c:pt idx="26">
                  <c:v>11.6335564994026</c:v>
                </c:pt>
                <c:pt idx="27">
                  <c:v>11.7012026062048</c:v>
                </c:pt>
                <c:pt idx="28">
                  <c:v>11.7670755637962</c:v>
                </c:pt>
                <c:pt idx="29">
                  <c:v>11.8313700228891</c:v>
                </c:pt>
                <c:pt idx="30">
                  <c:v>11.8946682028941</c:v>
                </c:pt>
                <c:pt idx="31">
                  <c:v>11.9578164151212</c:v>
                </c:pt>
                <c:pt idx="32">
                  <c:v>12.0217135012235</c:v>
                </c:pt>
                <c:pt idx="33">
                  <c:v>12.0868405654076</c:v>
                </c:pt>
                <c:pt idx="34">
                  <c:v>12.1532591393121</c:v>
                </c:pt>
                <c:pt idx="35">
                  <c:v>12.2208297547662</c:v>
                </c:pt>
                <c:pt idx="36">
                  <c:v>12.2888995889173</c:v>
                </c:pt>
                <c:pt idx="37">
                  <c:v>12.3565996135866</c:v>
                </c:pt>
                <c:pt idx="38">
                  <c:v>12.4232494426069</c:v>
                </c:pt>
                <c:pt idx="39">
                  <c:v>12.4883401021188</c:v>
                </c:pt>
                <c:pt idx="40">
                  <c:v>12.5515693936618</c:v>
                </c:pt>
                <c:pt idx="41">
                  <c:v>12.6126335945013</c:v>
                </c:pt>
                <c:pt idx="42">
                  <c:v>12.6712154439559</c:v>
                </c:pt>
                <c:pt idx="43">
                  <c:v>12.7270317199987</c:v>
                </c:pt>
                <c:pt idx="44">
                  <c:v>12.7798211562388</c:v>
                </c:pt>
                <c:pt idx="45">
                  <c:v>12.8294101561196</c:v>
                </c:pt>
                <c:pt idx="46">
                  <c:v>12.8757283087506</c:v>
                </c:pt>
                <c:pt idx="47">
                  <c:v>12.9188418854711</c:v>
                </c:pt>
                <c:pt idx="48">
                  <c:v>12.9590407858822</c:v>
                </c:pt>
                <c:pt idx="49">
                  <c:v>12.996760085072</c:v>
                </c:pt>
                <c:pt idx="50">
                  <c:v>13.0326566965992</c:v>
                </c:pt>
                <c:pt idx="51">
                  <c:v>13.0677144978937</c:v>
                </c:pt>
                <c:pt idx="52">
                  <c:v>13.1025970045389</c:v>
                </c:pt>
                <c:pt idx="53">
                  <c:v>13.1376969849978</c:v>
                </c:pt>
                <c:pt idx="54">
                  <c:v>13.173088212008</c:v>
                </c:pt>
                <c:pt idx="55">
                  <c:v>13.2087356065015</c:v>
                </c:pt>
                <c:pt idx="56">
                  <c:v>13.2445146848048</c:v>
                </c:pt>
              </c:numCache>
            </c:numRef>
          </c:val>
          <c:smooth val="0"/>
        </c:ser>
        <c:axId val="896657"/>
        <c:axId val="8069914"/>
      </c:lineChart>
      <c:catAx>
        <c:axId val="89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69914"/>
        <c:crosses val="autoZero"/>
        <c:auto val="1"/>
        <c:lblOffset val="100"/>
        <c:tickLblSkip val="5"/>
        <c:noMultiLvlLbl val="0"/>
      </c:catAx>
      <c:valAx>
        <c:axId val="8069914"/>
        <c:scaling>
          <c:orientation val="minMax"/>
          <c:max val="13.4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新細明體"/>
                    <a:ea typeface="新細明體"/>
                    <a:cs typeface="新細明體"/>
                  </a:rPr>
                  <a:t>Natural Log of Per Capita GNP and Trend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89665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新細明體"/>
                <a:ea typeface="新細明體"/>
                <a:cs typeface="新細明體"/>
              </a:rPr>
              <a:t>FIGURE 25c  Percentage Deviations from Trend in ln(Per Capita Real GDP)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'Per Capita Real GDP'!$A$3:$A$59</c:f>
              <c:numCache>
                <c:ptCount val="57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</c:numCache>
            </c:numRef>
          </c:cat>
          <c:val>
            <c:numRef>
              <c:f>'Per Capita Real GDP'!$I$3:$I$59</c:f>
              <c:numCache>
                <c:ptCount val="57"/>
                <c:pt idx="0">
                  <c:v>-0.0032014496590256603</c:v>
                </c:pt>
                <c:pt idx="1">
                  <c:v>0.0003852703638223966</c:v>
                </c:pt>
                <c:pt idx="2">
                  <c:v>0.0017962974503434852</c:v>
                </c:pt>
                <c:pt idx="3">
                  <c:v>0.0032021367250846984</c:v>
                </c:pt>
                <c:pt idx="4">
                  <c:v>0.0032024920659410845</c:v>
                </c:pt>
                <c:pt idx="5">
                  <c:v>0.0010488226087849823</c:v>
                </c:pt>
                <c:pt idx="6">
                  <c:v>0.0009999426075916512</c:v>
                </c:pt>
                <c:pt idx="7">
                  <c:v>0.0003158839057221384</c:v>
                </c:pt>
                <c:pt idx="8">
                  <c:v>0.00011652145766226922</c:v>
                </c:pt>
                <c:pt idx="9">
                  <c:v>-0.0014682743285100266</c:v>
                </c:pt>
                <c:pt idx="10">
                  <c:v>-0.0028773680296095613</c:v>
                </c:pt>
                <c:pt idx="11">
                  <c:v>-0.003596257288913107</c:v>
                </c:pt>
                <c:pt idx="12">
                  <c:v>-0.0032823332458360274</c:v>
                </c:pt>
                <c:pt idx="13">
                  <c:v>-0.000977702162972651</c:v>
                </c:pt>
                <c:pt idx="14">
                  <c:v>0.00023852007777681484</c:v>
                </c:pt>
                <c:pt idx="15">
                  <c:v>-0.0006710810484384789</c:v>
                </c:pt>
                <c:pt idx="16">
                  <c:v>-0.00014547987102708066</c:v>
                </c:pt>
                <c:pt idx="17">
                  <c:v>-0.0009125416858785062</c:v>
                </c:pt>
                <c:pt idx="18">
                  <c:v>-0.0018556290933422134</c:v>
                </c:pt>
                <c:pt idx="19">
                  <c:v>-0.0008817812363185497</c:v>
                </c:pt>
                <c:pt idx="20">
                  <c:v>0.0012341992357815376</c:v>
                </c:pt>
                <c:pt idx="21">
                  <c:v>0.003888785511474508</c:v>
                </c:pt>
                <c:pt idx="22">
                  <c:v>0.0062812142685147706</c:v>
                </c:pt>
                <c:pt idx="23">
                  <c:v>-0.000499073067560295</c:v>
                </c:pt>
                <c:pt idx="24">
                  <c:v>-0.0041483500323189326</c:v>
                </c:pt>
                <c:pt idx="25">
                  <c:v>-0.0006519586259106485</c:v>
                </c:pt>
                <c:pt idx="26">
                  <c:v>0.00010480132716919317</c:v>
                </c:pt>
                <c:pt idx="27">
                  <c:v>0.0036704587540280172</c:v>
                </c:pt>
                <c:pt idx="28">
                  <c:v>0.003282857866700065</c:v>
                </c:pt>
                <c:pt idx="29">
                  <c:v>0.0022271615495010897</c:v>
                </c:pt>
                <c:pt idx="30">
                  <c:v>0.00044143437566257444</c:v>
                </c:pt>
                <c:pt idx="31">
                  <c:v>-0.0035056726297544275</c:v>
                </c:pt>
                <c:pt idx="32">
                  <c:v>-0.00350234645420588</c:v>
                </c:pt>
                <c:pt idx="33">
                  <c:v>-0.001665734072080129</c:v>
                </c:pt>
                <c:pt idx="34">
                  <c:v>-0.0042419262909955</c:v>
                </c:pt>
                <c:pt idx="35">
                  <c:v>-0.0017722896789336682</c:v>
                </c:pt>
                <c:pt idx="36">
                  <c:v>0.0015327074388254097</c:v>
                </c:pt>
                <c:pt idx="37">
                  <c:v>0.0013852909195717854</c:v>
                </c:pt>
                <c:pt idx="38">
                  <c:v>0.0016616571181257633</c:v>
                </c:pt>
                <c:pt idx="39">
                  <c:v>-1.2205726241668847E-05</c:v>
                </c:pt>
                <c:pt idx="40">
                  <c:v>-0.00010787023083966126</c:v>
                </c:pt>
                <c:pt idx="41">
                  <c:v>0.00026980463769350576</c:v>
                </c:pt>
                <c:pt idx="42">
                  <c:v>0.0001732417271510043</c:v>
                </c:pt>
                <c:pt idx="43">
                  <c:v>0.0006883732729313039</c:v>
                </c:pt>
                <c:pt idx="44">
                  <c:v>0.000806759490423289</c:v>
                </c:pt>
                <c:pt idx="45">
                  <c:v>0.0010642481946641729</c:v>
                </c:pt>
                <c:pt idx="46">
                  <c:v>0.0017338089767164843</c:v>
                </c:pt>
                <c:pt idx="47">
                  <c:v>0.0011224886115694045</c:v>
                </c:pt>
                <c:pt idx="48">
                  <c:v>0.0017089178953884918</c:v>
                </c:pt>
                <c:pt idx="49">
                  <c:v>0.0025094206490058808</c:v>
                </c:pt>
                <c:pt idx="50">
                  <c:v>-0.0024642042746706857</c:v>
                </c:pt>
                <c:pt idx="51">
                  <c:v>-0.0020761797366817564</c:v>
                </c:pt>
                <c:pt idx="52">
                  <c:v>-0.0024405409635146276</c:v>
                </c:pt>
                <c:pt idx="53">
                  <c:v>-0.0008292326222605703</c:v>
                </c:pt>
                <c:pt idx="54">
                  <c:v>-0.000679152247769281</c:v>
                </c:pt>
                <c:pt idx="55">
                  <c:v>-5.451338616934147E-05</c:v>
                </c:pt>
                <c:pt idx="56">
                  <c:v>0.000993264126662681</c:v>
                </c:pt>
              </c:numCache>
            </c:numRef>
          </c:val>
          <c:smooth val="0"/>
        </c:ser>
        <c:axId val="5520363"/>
        <c:axId val="49683268"/>
      </c:lineChart>
      <c:catAx>
        <c:axId val="552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新細明體"/>
                    <a:ea typeface="新細明體"/>
                    <a:cs typeface="新細明體"/>
                  </a:rPr>
                  <a:t>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83268"/>
        <c:crosses val="autoZero"/>
        <c:auto val="1"/>
        <c:lblOffset val="100"/>
        <c:tickLblSkip val="5"/>
        <c:noMultiLvlLbl val="0"/>
      </c:catAx>
      <c:valAx>
        <c:axId val="49683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新細明體"/>
                    <a:ea typeface="新細明體"/>
                    <a:cs typeface="新細明體"/>
                  </a:rPr>
                  <a:t>Percentage Deviation from Trend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0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6019800"/>
    <xdr:graphicFrame>
      <xdr:nvGraphicFramePr>
        <xdr:cNvPr id="1" name="Chart 1"/>
        <xdr:cNvGraphicFramePr/>
      </xdr:nvGraphicFramePr>
      <xdr:xfrm>
        <a:off x="0" y="0"/>
        <a:ext cx="95631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6019800"/>
    <xdr:graphicFrame>
      <xdr:nvGraphicFramePr>
        <xdr:cNvPr id="1" name="Shape 1025"/>
        <xdr:cNvGraphicFramePr/>
      </xdr:nvGraphicFramePr>
      <xdr:xfrm>
        <a:off x="0" y="0"/>
        <a:ext cx="95631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6019800"/>
    <xdr:graphicFrame>
      <xdr:nvGraphicFramePr>
        <xdr:cNvPr id="1" name="Shape 1025"/>
        <xdr:cNvGraphicFramePr/>
      </xdr:nvGraphicFramePr>
      <xdr:xfrm>
        <a:off x="0" y="0"/>
        <a:ext cx="95631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workbookViewId="0" topLeftCell="A50">
      <selection activeCell="C64" sqref="C64"/>
    </sheetView>
  </sheetViews>
  <sheetFormatPr defaultColWidth="9.00390625" defaultRowHeight="16.5"/>
  <cols>
    <col min="1" max="1" width="6.00390625" style="3" customWidth="1"/>
    <col min="2" max="2" width="11.25390625" style="4" customWidth="1"/>
    <col min="3" max="3" width="10.875" style="4" customWidth="1"/>
    <col min="4" max="4" width="8.50390625" style="3" customWidth="1"/>
    <col min="5" max="5" width="12.00390625" style="5" customWidth="1"/>
    <col min="6" max="6" width="7.25390625" style="5" customWidth="1"/>
    <col min="7" max="7" width="10.375" style="5" customWidth="1"/>
    <col min="8" max="8" width="16.875" style="5" customWidth="1"/>
    <col min="9" max="9" width="10.50390625" style="5" customWidth="1"/>
    <col min="10" max="10" width="9.00390625" style="3" customWidth="1"/>
  </cols>
  <sheetData>
    <row r="1" ht="16.5">
      <c r="A1" s="3" t="s">
        <v>5</v>
      </c>
    </row>
    <row r="2" spans="1:10" ht="62.25" customHeight="1">
      <c r="A2" s="6" t="s">
        <v>9</v>
      </c>
      <c r="B2" s="7" t="s">
        <v>10</v>
      </c>
      <c r="C2" s="7" t="s">
        <v>11</v>
      </c>
      <c r="D2" s="6" t="s">
        <v>12</v>
      </c>
      <c r="E2" s="8" t="s">
        <v>13</v>
      </c>
      <c r="F2" s="8" t="s">
        <v>14</v>
      </c>
      <c r="G2" s="8" t="s">
        <v>15</v>
      </c>
      <c r="H2" s="9" t="s">
        <v>16</v>
      </c>
      <c r="I2" s="9" t="s">
        <v>17</v>
      </c>
      <c r="J2" s="5" t="s">
        <v>6</v>
      </c>
    </row>
    <row r="3" spans="1:9" ht="16.5">
      <c r="A3" s="3">
        <v>1951</v>
      </c>
      <c r="B3" s="10">
        <v>12374</v>
      </c>
      <c r="C3" s="11">
        <v>1499</v>
      </c>
      <c r="D3" s="12">
        <v>6.457538578757026</v>
      </c>
      <c r="E3" s="13">
        <f>C3/D3*100</f>
        <v>23213.17916599321</v>
      </c>
      <c r="G3" s="14">
        <f>LN(E3)</f>
        <v>10.052475463864846</v>
      </c>
      <c r="H3" s="15">
        <v>10.084657958011</v>
      </c>
      <c r="I3" s="8">
        <f>(G3-H3)/G3</f>
        <v>-0.0032014496590256603</v>
      </c>
    </row>
    <row r="4" spans="1:10" ht="16.5" customHeight="1">
      <c r="A4" s="16">
        <v>1952</v>
      </c>
      <c r="B4" s="10">
        <v>17320</v>
      </c>
      <c r="C4" s="11">
        <v>2028</v>
      </c>
      <c r="D4" s="17">
        <v>8.067897036491862</v>
      </c>
      <c r="E4" s="13">
        <f aca="true" t="shared" si="0" ref="E4:E12">C4/D4*100</f>
        <v>25136.661893764434</v>
      </c>
      <c r="F4" s="18">
        <f>(E4-E3)*100/E3</f>
        <v>8.286166724586712</v>
      </c>
      <c r="G4" s="14">
        <f aca="true" t="shared" si="1" ref="G4:G59">LN(E4)</f>
        <v>10.132082692650476</v>
      </c>
      <c r="H4" s="14">
        <v>10.1281791014652</v>
      </c>
      <c r="I4" s="8">
        <f aca="true" t="shared" si="2" ref="I4:I12">(G4-H4)/G4</f>
        <v>0.0003852703638223966</v>
      </c>
      <c r="J4" s="5">
        <v>24.937651368159614</v>
      </c>
    </row>
    <row r="5" spans="1:10" ht="16.5" customHeight="1">
      <c r="A5" s="16">
        <v>1953</v>
      </c>
      <c r="B5" s="10">
        <v>23063</v>
      </c>
      <c r="C5" s="11">
        <v>2614</v>
      </c>
      <c r="D5" s="17">
        <v>9.817092117977074</v>
      </c>
      <c r="E5" s="13">
        <f t="shared" si="0"/>
        <v>26627.02935437714</v>
      </c>
      <c r="F5" s="18">
        <f aca="true" t="shared" si="3" ref="F5:F59">(E5-E4)*100/E4</f>
        <v>5.929058786371376</v>
      </c>
      <c r="G5" s="14">
        <f t="shared" si="1"/>
        <v>10.189682119989849</v>
      </c>
      <c r="H5" s="14">
        <v>10.1713784199779</v>
      </c>
      <c r="I5" s="8">
        <f t="shared" si="2"/>
        <v>0.0017962974503434852</v>
      </c>
      <c r="J5" s="5">
        <v>21.68092965953131</v>
      </c>
    </row>
    <row r="6" spans="1:10" ht="16.5" customHeight="1">
      <c r="A6" s="16">
        <v>1954</v>
      </c>
      <c r="B6" s="10">
        <v>25342</v>
      </c>
      <c r="C6" s="11">
        <v>2774</v>
      </c>
      <c r="D6" s="17">
        <v>9.83975740350305</v>
      </c>
      <c r="E6" s="13">
        <f t="shared" si="0"/>
        <v>28191.75195327914</v>
      </c>
      <c r="F6" s="18">
        <f t="shared" si="3"/>
        <v>5.876444488332607</v>
      </c>
      <c r="G6" s="14">
        <f t="shared" si="1"/>
        <v>10.246784730218168</v>
      </c>
      <c r="H6" s="14">
        <v>10.2139731245195</v>
      </c>
      <c r="I6" s="8">
        <f t="shared" si="2"/>
        <v>0.0032021367250846984</v>
      </c>
      <c r="J6" s="5">
        <v>0.23087575479170075</v>
      </c>
    </row>
    <row r="7" spans="1:10" ht="16.5" customHeight="1">
      <c r="A7" s="16">
        <v>1955</v>
      </c>
      <c r="B7" s="10">
        <v>30181</v>
      </c>
      <c r="C7" s="11">
        <v>3184</v>
      </c>
      <c r="D7" s="17">
        <v>10.82924588893394</v>
      </c>
      <c r="E7" s="13">
        <f t="shared" si="0"/>
        <v>29401.8626288062</v>
      </c>
      <c r="F7" s="18">
        <f t="shared" si="3"/>
        <v>4.292428074468442</v>
      </c>
      <c r="G7" s="14">
        <f t="shared" si="1"/>
        <v>10.288813306041247</v>
      </c>
      <c r="H7" s="14">
        <v>10.2558634630607</v>
      </c>
      <c r="I7" s="8">
        <f t="shared" si="2"/>
        <v>0.0032024920659410845</v>
      </c>
      <c r="J7" s="5">
        <v>10.056025213371848</v>
      </c>
    </row>
    <row r="8" spans="1:10" ht="16.5" customHeight="1">
      <c r="A8" s="16">
        <v>1956</v>
      </c>
      <c r="B8" s="10">
        <v>34688</v>
      </c>
      <c r="C8" s="11">
        <v>3531</v>
      </c>
      <c r="D8" s="17">
        <v>11.780167832072838</v>
      </c>
      <c r="E8" s="13">
        <f t="shared" si="0"/>
        <v>29974.106059732476</v>
      </c>
      <c r="F8" s="18">
        <f t="shared" si="3"/>
        <v>1.9462829214283355</v>
      </c>
      <c r="G8" s="14">
        <f t="shared" si="1"/>
        <v>10.308089156589702</v>
      </c>
      <c r="H8" s="14">
        <v>10.2972777996289</v>
      </c>
      <c r="I8" s="8">
        <f t="shared" si="2"/>
        <v>0.0010488226087849823</v>
      </c>
      <c r="J8" s="5">
        <v>8.781054127791249</v>
      </c>
    </row>
    <row r="9" spans="1:10" ht="16.5" customHeight="1">
      <c r="A9" s="16">
        <v>1957</v>
      </c>
      <c r="B9" s="10">
        <v>40546</v>
      </c>
      <c r="C9" s="11">
        <v>4001</v>
      </c>
      <c r="D9" s="17">
        <v>12.81155207280081</v>
      </c>
      <c r="E9" s="13">
        <f t="shared" si="0"/>
        <v>31229.62758348542</v>
      </c>
      <c r="F9" s="18">
        <f t="shared" si="3"/>
        <v>4.188687132990515</v>
      </c>
      <c r="G9" s="14">
        <f t="shared" si="1"/>
        <v>10.34912252524558</v>
      </c>
      <c r="H9" s="14">
        <v>10.3387739966814</v>
      </c>
      <c r="I9" s="8">
        <f t="shared" si="2"/>
        <v>0.0009999426075916512</v>
      </c>
      <c r="J9" s="5">
        <v>8.755259308954086</v>
      </c>
    </row>
    <row r="10" spans="1:10" ht="16.5" customHeight="1">
      <c r="A10" s="16">
        <v>1958</v>
      </c>
      <c r="B10" s="10">
        <v>45455</v>
      </c>
      <c r="C10" s="11">
        <v>4346</v>
      </c>
      <c r="D10" s="17">
        <v>13.4352665772066</v>
      </c>
      <c r="E10" s="13">
        <f t="shared" si="0"/>
        <v>32347.702034979655</v>
      </c>
      <c r="F10" s="18">
        <f t="shared" si="3"/>
        <v>3.5801722210913742</v>
      </c>
      <c r="G10" s="14">
        <f t="shared" si="1"/>
        <v>10.38429826293858</v>
      </c>
      <c r="H10" s="14">
        <v>10.3810180302451</v>
      </c>
      <c r="I10" s="8">
        <f t="shared" si="2"/>
        <v>0.0003158839057221384</v>
      </c>
      <c r="J10" s="5">
        <v>4.868375828795548</v>
      </c>
    </row>
    <row r="11" spans="1:10" ht="16.5" customHeight="1">
      <c r="A11" s="16">
        <v>1959</v>
      </c>
      <c r="B11" s="10">
        <v>52401</v>
      </c>
      <c r="C11" s="11">
        <v>4849</v>
      </c>
      <c r="D11" s="17">
        <v>14.378064540912222</v>
      </c>
      <c r="E11" s="13">
        <f t="shared" si="0"/>
        <v>33724.984236942044</v>
      </c>
      <c r="F11" s="18">
        <f t="shared" si="3"/>
        <v>4.257743565441047</v>
      </c>
      <c r="G11" s="14">
        <f t="shared" si="1"/>
        <v>10.425994213676056</v>
      </c>
      <c r="H11" s="14">
        <v>10.4247793616327</v>
      </c>
      <c r="I11" s="8">
        <f t="shared" si="2"/>
        <v>0.00011652145766226922</v>
      </c>
      <c r="J11" s="5">
        <v>7.017337231738389</v>
      </c>
    </row>
    <row r="12" spans="1:10" ht="16.5" customHeight="1">
      <c r="A12" s="16">
        <v>1960</v>
      </c>
      <c r="B12" s="10">
        <v>63167</v>
      </c>
      <c r="C12" s="11">
        <v>5663</v>
      </c>
      <c r="D12" s="17">
        <v>16.303349094588178</v>
      </c>
      <c r="E12" s="13">
        <f t="shared" si="0"/>
        <v>34735.19438947552</v>
      </c>
      <c r="F12" s="18">
        <f t="shared" si="3"/>
        <v>2.9954355069109204</v>
      </c>
      <c r="G12" s="14">
        <f t="shared" si="1"/>
        <v>10.455508699468757</v>
      </c>
      <c r="H12" s="14">
        <v>10.4708602544837</v>
      </c>
      <c r="I12" s="8">
        <f t="shared" si="2"/>
        <v>-0.0014682743285100266</v>
      </c>
      <c r="J12" s="5">
        <v>13.390429206918874</v>
      </c>
    </row>
    <row r="13" spans="1:10" ht="16.5" customHeight="1">
      <c r="A13" s="16">
        <v>1961</v>
      </c>
      <c r="B13" s="10">
        <v>70746</v>
      </c>
      <c r="C13" s="11">
        <v>6146</v>
      </c>
      <c r="D13" s="17">
        <v>17.09583877047992</v>
      </c>
      <c r="E13" s="13">
        <f>C13/D13*100</f>
        <v>35950.26884912221</v>
      </c>
      <c r="F13" s="18">
        <f t="shared" si="3"/>
        <v>3.4981075563372923</v>
      </c>
      <c r="G13" s="14">
        <f t="shared" si="1"/>
        <v>10.489891841539093</v>
      </c>
      <c r="H13" s="14">
        <v>10.520075120958</v>
      </c>
      <c r="I13" s="8">
        <f>(G13-H13)/G13</f>
        <v>-0.0028773680296095613</v>
      </c>
      <c r="J13" s="5">
        <v>4.860901102552014</v>
      </c>
    </row>
    <row r="14" spans="1:10" ht="16.5" customHeight="1">
      <c r="A14" s="16">
        <v>1962</v>
      </c>
      <c r="B14" s="10">
        <v>77869</v>
      </c>
      <c r="C14" s="11">
        <v>6567</v>
      </c>
      <c r="D14" s="17">
        <v>17.457773034826317</v>
      </c>
      <c r="E14" s="13">
        <f aca="true" t="shared" si="4" ref="E14:E59">C14/D14*100</f>
        <v>37616.481706455714</v>
      </c>
      <c r="F14" s="18">
        <f t="shared" si="3"/>
        <v>4.634771618332947</v>
      </c>
      <c r="G14" s="14">
        <f t="shared" si="1"/>
        <v>10.535197576590447</v>
      </c>
      <c r="H14" s="14">
        <v>10.5730848576654</v>
      </c>
      <c r="I14" s="8">
        <f aca="true" t="shared" si="5" ref="I14:I59">(G14-H14)/G14</f>
        <v>-0.003596257288913107</v>
      </c>
      <c r="J14" s="5">
        <v>2.1170898322424834</v>
      </c>
    </row>
    <row r="15" spans="1:10" ht="16.5" customHeight="1">
      <c r="A15" s="16">
        <v>1963</v>
      </c>
      <c r="B15" s="10">
        <v>88044</v>
      </c>
      <c r="C15" s="11">
        <v>7211</v>
      </c>
      <c r="D15" s="17">
        <v>18.04849749599749</v>
      </c>
      <c r="E15" s="13">
        <f t="shared" si="4"/>
        <v>39953.46427922402</v>
      </c>
      <c r="F15" s="18">
        <f t="shared" si="3"/>
        <v>6.212655907070741</v>
      </c>
      <c r="G15" s="14">
        <f t="shared" si="1"/>
        <v>10.59547066280968</v>
      </c>
      <c r="H15" s="14">
        <v>10.6302485284215</v>
      </c>
      <c r="I15" s="8">
        <f t="shared" si="5"/>
        <v>-0.0032823332458360274</v>
      </c>
      <c r="J15" s="5">
        <v>3.3837331943355218</v>
      </c>
    </row>
    <row r="16" spans="1:10" ht="16.5" customHeight="1">
      <c r="A16" s="16">
        <v>1964</v>
      </c>
      <c r="B16" s="10">
        <v>102819</v>
      </c>
      <c r="C16" s="11">
        <v>8180</v>
      </c>
      <c r="D16" s="17">
        <v>18.79355946020541</v>
      </c>
      <c r="E16" s="13">
        <f t="shared" si="4"/>
        <v>43525.5493634445</v>
      </c>
      <c r="F16" s="18">
        <f t="shared" si="3"/>
        <v>8.940614158652526</v>
      </c>
      <c r="G16" s="14">
        <f t="shared" si="1"/>
        <v>10.681103386347534</v>
      </c>
      <c r="H16" s="14">
        <v>10.6915463242313</v>
      </c>
      <c r="I16" s="8">
        <f t="shared" si="5"/>
        <v>-0.000977702162972651</v>
      </c>
      <c r="J16" s="5">
        <v>4.128110743695692</v>
      </c>
    </row>
    <row r="17" spans="1:10" ht="16.5" customHeight="1">
      <c r="A17" s="16">
        <v>1965</v>
      </c>
      <c r="B17" s="10">
        <v>113717</v>
      </c>
      <c r="C17" s="11">
        <v>8796</v>
      </c>
      <c r="D17" s="17">
        <v>18.69106496845019</v>
      </c>
      <c r="E17" s="13">
        <f t="shared" si="4"/>
        <v>47059.91881600816</v>
      </c>
      <c r="F17" s="18">
        <f t="shared" si="3"/>
        <v>8.120217904778581</v>
      </c>
      <c r="G17" s="14">
        <f t="shared" si="1"/>
        <v>10.759176937163167</v>
      </c>
      <c r="H17" s="14">
        <v>10.7566106574433</v>
      </c>
      <c r="I17" s="8">
        <f t="shared" si="5"/>
        <v>0.00023852007777681484</v>
      </c>
      <c r="J17" s="5">
        <v>-0.5453703007791109</v>
      </c>
    </row>
    <row r="18" spans="1:10" ht="16.5" customHeight="1">
      <c r="A18" s="16">
        <v>1966</v>
      </c>
      <c r="B18" s="10">
        <v>127292</v>
      </c>
      <c r="C18" s="11">
        <v>9583</v>
      </c>
      <c r="D18" s="17">
        <v>19.20568270459562</v>
      </c>
      <c r="E18" s="13">
        <f t="shared" si="4"/>
        <v>49896.69020048393</v>
      </c>
      <c r="F18" s="18">
        <f t="shared" si="3"/>
        <v>6.0279988913002445</v>
      </c>
      <c r="G18" s="14">
        <f t="shared" si="1"/>
        <v>10.817709950892151</v>
      </c>
      <c r="H18" s="14">
        <v>10.8249695110277</v>
      </c>
      <c r="I18" s="8">
        <f t="shared" si="5"/>
        <v>-0.0006710810484384789</v>
      </c>
      <c r="J18" s="5">
        <v>2.753282046871526</v>
      </c>
    </row>
    <row r="19" spans="1:10" ht="16.5" customHeight="1">
      <c r="A19" s="16">
        <v>1967</v>
      </c>
      <c r="B19" s="10">
        <v>147285</v>
      </c>
      <c r="C19" s="11">
        <v>10816</v>
      </c>
      <c r="D19" s="17">
        <v>20.072694267047172</v>
      </c>
      <c r="E19" s="13">
        <f t="shared" si="4"/>
        <v>53884.14657297077</v>
      </c>
      <c r="F19" s="18">
        <f t="shared" si="3"/>
        <v>7.991424594427646</v>
      </c>
      <c r="G19" s="14">
        <f t="shared" si="1"/>
        <v>10.894591586972334</v>
      </c>
      <c r="H19" s="14">
        <v>10.8961765307513</v>
      </c>
      <c r="I19" s="8">
        <f t="shared" si="5"/>
        <v>-0.00014547987102708066</v>
      </c>
      <c r="J19" s="5">
        <v>4.514349090251759</v>
      </c>
    </row>
    <row r="20" spans="1:10" ht="16.5" customHeight="1">
      <c r="A20" s="16">
        <v>1968</v>
      </c>
      <c r="B20" s="10">
        <v>171743</v>
      </c>
      <c r="C20" s="11">
        <v>12316</v>
      </c>
      <c r="D20" s="17">
        <v>21.415460660034565</v>
      </c>
      <c r="E20" s="13">
        <f t="shared" si="4"/>
        <v>57509.85325748356</v>
      </c>
      <c r="F20" s="18">
        <f t="shared" si="3"/>
        <v>6.728707635005041</v>
      </c>
      <c r="G20" s="14">
        <f t="shared" si="1"/>
        <v>10.959711573104537</v>
      </c>
      <c r="H20" s="14">
        <v>10.9697127667802</v>
      </c>
      <c r="I20" s="8">
        <f t="shared" si="5"/>
        <v>-0.0009125416858785062</v>
      </c>
      <c r="J20" s="5">
        <v>6.68951748640828</v>
      </c>
    </row>
    <row r="21" spans="1:10" ht="16.5" customHeight="1">
      <c r="A21" s="16">
        <v>1969</v>
      </c>
      <c r="B21" s="10">
        <v>199222</v>
      </c>
      <c r="C21" s="11">
        <v>13967</v>
      </c>
      <c r="D21" s="17">
        <v>22.760737037409402</v>
      </c>
      <c r="E21" s="13">
        <f t="shared" si="4"/>
        <v>61364.445171717976</v>
      </c>
      <c r="F21" s="18">
        <f t="shared" si="3"/>
        <v>6.702489566399352</v>
      </c>
      <c r="G21" s="14">
        <f t="shared" si="1"/>
        <v>11.024585877545578</v>
      </c>
      <c r="H21" s="14">
        <v>11.045043419842</v>
      </c>
      <c r="I21" s="8">
        <f t="shared" si="5"/>
        <v>-0.0018556290933422134</v>
      </c>
      <c r="J21" s="5">
        <v>6.281799858199576</v>
      </c>
    </row>
    <row r="22" spans="1:10" ht="16.5" customHeight="1">
      <c r="A22" s="16">
        <v>1970</v>
      </c>
      <c r="B22" s="10">
        <v>229562</v>
      </c>
      <c r="C22" s="11">
        <v>15761</v>
      </c>
      <c r="D22" s="17">
        <v>23.54064355760465</v>
      </c>
      <c r="E22" s="13">
        <f t="shared" si="4"/>
        <v>66952.29024402994</v>
      </c>
      <c r="F22" s="18">
        <f t="shared" si="3"/>
        <v>9.105997873321147</v>
      </c>
      <c r="G22" s="14">
        <f t="shared" si="1"/>
        <v>11.111735558809508</v>
      </c>
      <c r="H22" s="14">
        <v>11.1215336787282</v>
      </c>
      <c r="I22" s="8">
        <f t="shared" si="5"/>
        <v>-0.0008817812363185497</v>
      </c>
      <c r="J22" s="5">
        <v>3.426543344854773</v>
      </c>
    </row>
    <row r="23" spans="1:10" ht="16.5" customHeight="1">
      <c r="A23" s="16">
        <v>1971</v>
      </c>
      <c r="B23" s="10">
        <v>266884</v>
      </c>
      <c r="C23" s="11">
        <v>17954</v>
      </c>
      <c r="D23" s="17">
        <v>24.253384454184346</v>
      </c>
      <c r="E23" s="13">
        <f t="shared" si="4"/>
        <v>74026.78184529608</v>
      </c>
      <c r="F23" s="18">
        <f t="shared" si="3"/>
        <v>10.566466920669628</v>
      </c>
      <c r="G23" s="14">
        <f t="shared" si="1"/>
        <v>11.212182223538534</v>
      </c>
      <c r="H23" s="14">
        <v>11.1983441568068</v>
      </c>
      <c r="I23" s="8">
        <f t="shared" si="5"/>
        <v>0.0012341992357815376</v>
      </c>
      <c r="J23" s="5">
        <v>3.0277035325546557</v>
      </c>
    </row>
    <row r="24" spans="1:10" ht="16.5" customHeight="1">
      <c r="A24" s="16">
        <v>1972</v>
      </c>
      <c r="B24" s="10">
        <v>319964</v>
      </c>
      <c r="C24" s="11">
        <v>21131</v>
      </c>
      <c r="D24" s="17">
        <v>25.664628238117544</v>
      </c>
      <c r="E24" s="13">
        <f t="shared" si="4"/>
        <v>82335.1104249228</v>
      </c>
      <c r="F24" s="18">
        <f t="shared" si="3"/>
        <v>11.22340911292047</v>
      </c>
      <c r="G24" s="14">
        <f t="shared" si="1"/>
        <v>11.318552910817445</v>
      </c>
      <c r="H24" s="14">
        <v>11.274537486247</v>
      </c>
      <c r="I24" s="8">
        <f t="shared" si="5"/>
        <v>0.003888785511474508</v>
      </c>
      <c r="J24" s="5">
        <v>5.818749901066783</v>
      </c>
    </row>
    <row r="25" spans="1:10" ht="16.5" customHeight="1">
      <c r="A25" s="16">
        <v>1973</v>
      </c>
      <c r="B25" s="10">
        <v>415607</v>
      </c>
      <c r="C25" s="11">
        <v>26940</v>
      </c>
      <c r="D25" s="17">
        <v>29.532308768020375</v>
      </c>
      <c r="E25" s="13">
        <f t="shared" si="4"/>
        <v>91222.12628757456</v>
      </c>
      <c r="F25" s="18">
        <f t="shared" si="3"/>
        <v>10.793713419204536</v>
      </c>
      <c r="G25" s="14">
        <f t="shared" si="1"/>
        <v>11.421052759439048</v>
      </c>
      <c r="H25" s="14">
        <v>11.349314679885</v>
      </c>
      <c r="I25" s="8">
        <f t="shared" si="5"/>
        <v>0.0062812142685147706</v>
      </c>
      <c r="J25" s="5">
        <v>15.070082036717313</v>
      </c>
    </row>
    <row r="26" spans="1:10" ht="16.5" customHeight="1">
      <c r="A26" s="16">
        <v>1974</v>
      </c>
      <c r="B26" s="10">
        <v>557210</v>
      </c>
      <c r="C26" s="11">
        <v>35471</v>
      </c>
      <c r="D26" s="17">
        <v>39.05698558660479</v>
      </c>
      <c r="E26" s="13">
        <f t="shared" si="4"/>
        <v>90818.58076667684</v>
      </c>
      <c r="F26" s="18">
        <f t="shared" si="3"/>
        <v>-0.44237679751682035</v>
      </c>
      <c r="G26" s="14">
        <f t="shared" si="1"/>
        <v>11.416619177648943</v>
      </c>
      <c r="H26" s="14">
        <v>11.4223169048031</v>
      </c>
      <c r="I26" s="8">
        <f t="shared" si="5"/>
        <v>-0.000499073067560295</v>
      </c>
      <c r="J26" s="5">
        <v>32.2517175795561</v>
      </c>
    </row>
    <row r="27" spans="1:10" ht="16.5" customHeight="1">
      <c r="A27" s="16">
        <v>1975</v>
      </c>
      <c r="B27" s="10">
        <v>598392</v>
      </c>
      <c r="C27" s="11">
        <v>37397</v>
      </c>
      <c r="D27" s="17">
        <v>39.968713910620906</v>
      </c>
      <c r="E27" s="13">
        <f t="shared" si="4"/>
        <v>93565.68260772203</v>
      </c>
      <c r="F27" s="18">
        <f t="shared" si="3"/>
        <v>3.024823574487261</v>
      </c>
      <c r="G27" s="14">
        <f t="shared" si="1"/>
        <v>11.446418956430854</v>
      </c>
      <c r="H27" s="14">
        <v>11.4939027088787</v>
      </c>
      <c r="I27" s="8">
        <f t="shared" si="5"/>
        <v>-0.0041483500323189326</v>
      </c>
      <c r="J27" s="5">
        <v>2.3343540478679667</v>
      </c>
    </row>
    <row r="28" spans="1:10" ht="16.5" customHeight="1">
      <c r="A28" s="16">
        <v>1976</v>
      </c>
      <c r="B28" s="10">
        <v>718890</v>
      </c>
      <c r="C28" s="11">
        <v>44025</v>
      </c>
      <c r="D28" s="17">
        <v>42.13353744949356</v>
      </c>
      <c r="E28" s="13">
        <f t="shared" si="4"/>
        <v>104489.20898885783</v>
      </c>
      <c r="F28" s="18">
        <f t="shared" si="3"/>
        <v>11.674714571295477</v>
      </c>
      <c r="G28" s="14">
        <f t="shared" si="1"/>
        <v>11.556839081790466</v>
      </c>
      <c r="H28" s="14">
        <v>11.5643736627181</v>
      </c>
      <c r="I28" s="8">
        <f t="shared" si="5"/>
        <v>-0.0006519586259106485</v>
      </c>
      <c r="J28" s="5">
        <v>5.416295214586311</v>
      </c>
    </row>
    <row r="29" spans="1:10" ht="16.5" customHeight="1">
      <c r="A29" s="16">
        <v>1977</v>
      </c>
      <c r="B29" s="10">
        <v>842736</v>
      </c>
      <c r="C29" s="11">
        <v>50581</v>
      </c>
      <c r="D29" s="17">
        <v>44.77838912017173</v>
      </c>
      <c r="E29" s="13">
        <f t="shared" si="4"/>
        <v>112958.50742699968</v>
      </c>
      <c r="F29" s="18">
        <f t="shared" si="3"/>
        <v>8.105428799872502</v>
      </c>
      <c r="G29" s="14">
        <f t="shared" si="1"/>
        <v>11.63477583935188</v>
      </c>
      <c r="H29" s="14">
        <v>11.6335564994026</v>
      </c>
      <c r="I29" s="8">
        <f t="shared" si="5"/>
        <v>0.00010480132716919317</v>
      </c>
      <c r="J29" s="5">
        <v>6.277307415378109</v>
      </c>
    </row>
    <row r="30" spans="1:10" ht="16.5" customHeight="1">
      <c r="A30" s="16">
        <v>1978</v>
      </c>
      <c r="B30" s="10">
        <v>1008607</v>
      </c>
      <c r="C30" s="11">
        <v>59421</v>
      </c>
      <c r="D30" s="17">
        <v>47.146678159544074</v>
      </c>
      <c r="E30" s="13">
        <f t="shared" si="4"/>
        <v>126034.33013651503</v>
      </c>
      <c r="F30" s="18">
        <f t="shared" si="3"/>
        <v>11.57577504108373</v>
      </c>
      <c r="G30" s="14">
        <f t="shared" si="1"/>
        <v>11.744309610223661</v>
      </c>
      <c r="H30" s="14">
        <v>11.7012026062048</v>
      </c>
      <c r="I30" s="8">
        <f t="shared" si="5"/>
        <v>0.0036704587540280172</v>
      </c>
      <c r="J30" s="5">
        <v>5.288910757858142</v>
      </c>
    </row>
    <row r="31" spans="1:10" ht="16.5" customHeight="1">
      <c r="A31" s="16">
        <v>1979</v>
      </c>
      <c r="B31" s="10">
        <v>1219331</v>
      </c>
      <c r="C31" s="11">
        <v>70449</v>
      </c>
      <c r="D31" s="17">
        <v>52.561403418020866</v>
      </c>
      <c r="E31" s="13">
        <f t="shared" si="4"/>
        <v>134031.8093101873</v>
      </c>
      <c r="F31" s="18">
        <f t="shared" si="3"/>
        <v>6.34547679589342</v>
      </c>
      <c r="G31" s="14">
        <f t="shared" si="1"/>
        <v>11.805832433674029</v>
      </c>
      <c r="H31" s="14">
        <v>11.7670755637962</v>
      </c>
      <c r="I31" s="8">
        <f t="shared" si="5"/>
        <v>0.003282857866700065</v>
      </c>
      <c r="J31" s="5">
        <v>11.48484998275678</v>
      </c>
    </row>
    <row r="32" spans="1:10" ht="16.5" customHeight="1">
      <c r="A32" s="16">
        <v>1980</v>
      </c>
      <c r="B32" s="10">
        <v>1522272</v>
      </c>
      <c r="C32" s="11">
        <v>86287</v>
      </c>
      <c r="D32" s="17">
        <v>61.11914779317796</v>
      </c>
      <c r="E32" s="13">
        <f t="shared" si="4"/>
        <v>141178.34281981146</v>
      </c>
      <c r="F32" s="18">
        <f t="shared" si="3"/>
        <v>5.331968244258401</v>
      </c>
      <c r="G32" s="14">
        <f t="shared" si="1"/>
        <v>11.857779212814354</v>
      </c>
      <c r="H32" s="14">
        <v>11.8313700228891</v>
      </c>
      <c r="I32" s="8">
        <f t="shared" si="5"/>
        <v>0.0022271615495010897</v>
      </c>
      <c r="J32" s="5">
        <v>16.281422904745043</v>
      </c>
    </row>
    <row r="33" spans="1:10" ht="16.5" customHeight="1">
      <c r="A33" s="16">
        <v>1981</v>
      </c>
      <c r="B33" s="10">
        <v>1813290</v>
      </c>
      <c r="C33" s="11">
        <v>100907</v>
      </c>
      <c r="D33" s="17">
        <v>68.52533482480273</v>
      </c>
      <c r="E33" s="13">
        <f t="shared" si="4"/>
        <v>147255.0265649731</v>
      </c>
      <c r="F33" s="18">
        <f t="shared" si="3"/>
        <v>4.304260571267234</v>
      </c>
      <c r="G33" s="14">
        <f t="shared" si="1"/>
        <v>11.899921237195876</v>
      </c>
      <c r="H33" s="14">
        <v>11.8946682028941</v>
      </c>
      <c r="I33" s="8">
        <f t="shared" si="5"/>
        <v>0.00044143437566257444</v>
      </c>
      <c r="J33" s="5">
        <v>12.117621562209408</v>
      </c>
    </row>
    <row r="34" spans="1:10" ht="16.5" customHeight="1">
      <c r="A34" s="16">
        <v>1982</v>
      </c>
      <c r="B34" s="10">
        <v>1940573</v>
      </c>
      <c r="C34" s="11">
        <v>106060</v>
      </c>
      <c r="D34" s="17">
        <v>70.87287407636818</v>
      </c>
      <c r="E34" s="13">
        <f t="shared" si="4"/>
        <v>149648.22773479793</v>
      </c>
      <c r="F34" s="18">
        <f t="shared" si="3"/>
        <v>1.6252084737962347</v>
      </c>
      <c r="G34" s="14">
        <f t="shared" si="1"/>
        <v>11.916042670476326</v>
      </c>
      <c r="H34" s="14">
        <v>11.9578164151212</v>
      </c>
      <c r="I34" s="8">
        <f t="shared" si="5"/>
        <v>-0.0035056726297544275</v>
      </c>
      <c r="J34" s="5">
        <v>3.425797564604908</v>
      </c>
    </row>
    <row r="35" spans="1:10" ht="16.5" customHeight="1">
      <c r="A35" s="16">
        <v>1983</v>
      </c>
      <c r="B35" s="10">
        <v>2142381</v>
      </c>
      <c r="C35" s="11">
        <v>115207</v>
      </c>
      <c r="D35" s="17">
        <v>72.23319688339852</v>
      </c>
      <c r="E35" s="13">
        <f t="shared" si="4"/>
        <v>159493.14853940546</v>
      </c>
      <c r="F35" s="18">
        <f t="shared" si="3"/>
        <v>6.578708584544287</v>
      </c>
      <c r="G35" s="14">
        <f t="shared" si="1"/>
        <v>11.97975624441861</v>
      </c>
      <c r="H35" s="14">
        <v>12.0217135012235</v>
      </c>
      <c r="I35" s="8">
        <f t="shared" si="5"/>
        <v>-0.00350234645420588</v>
      </c>
      <c r="J35" s="5">
        <v>1.9193842845494655</v>
      </c>
    </row>
    <row r="36" spans="1:10" ht="16.5" customHeight="1">
      <c r="A36" s="16">
        <v>1984</v>
      </c>
      <c r="B36" s="10">
        <v>2392406</v>
      </c>
      <c r="C36" s="11">
        <v>126763</v>
      </c>
      <c r="D36" s="17">
        <v>72.8573982324116</v>
      </c>
      <c r="E36" s="13">
        <f t="shared" si="4"/>
        <v>173987.8215190064</v>
      </c>
      <c r="F36" s="18">
        <f t="shared" si="3"/>
        <v>9.087959647382458</v>
      </c>
      <c r="G36" s="14">
        <f t="shared" si="1"/>
        <v>12.066740584477085</v>
      </c>
      <c r="H36" s="14">
        <v>12.0868405654076</v>
      </c>
      <c r="I36" s="8">
        <f t="shared" si="5"/>
        <v>-0.001665734072080129</v>
      </c>
      <c r="J36" s="5">
        <v>0.8641474778150634</v>
      </c>
    </row>
    <row r="37" spans="1:10" ht="16.5" customHeight="1">
      <c r="A37" s="16">
        <v>1985</v>
      </c>
      <c r="B37" s="10">
        <v>2527478</v>
      </c>
      <c r="C37" s="11">
        <v>132080</v>
      </c>
      <c r="D37" s="17">
        <v>73.2889314047327</v>
      </c>
      <c r="E37" s="13">
        <f t="shared" si="4"/>
        <v>180218.20958283317</v>
      </c>
      <c r="F37" s="18">
        <f t="shared" si="3"/>
        <v>3.580933429381531</v>
      </c>
      <c r="G37" s="14">
        <f t="shared" si="1"/>
        <v>12.101923671119955</v>
      </c>
      <c r="H37" s="14">
        <v>12.1532591393121</v>
      </c>
      <c r="I37" s="8">
        <f t="shared" si="5"/>
        <v>-0.0042419262909955</v>
      </c>
      <c r="J37" s="5">
        <v>0.5922983565025558</v>
      </c>
    </row>
    <row r="38" spans="1:10" ht="16.5" customHeight="1">
      <c r="A38" s="16">
        <v>1986</v>
      </c>
      <c r="B38" s="10">
        <v>2911773</v>
      </c>
      <c r="C38" s="11">
        <v>150425</v>
      </c>
      <c r="D38" s="17">
        <v>75.73049079108381</v>
      </c>
      <c r="E38" s="13">
        <f t="shared" si="4"/>
        <v>198632.01522749197</v>
      </c>
      <c r="F38" s="18">
        <f t="shared" si="3"/>
        <v>10.217505593515131</v>
      </c>
      <c r="G38" s="14">
        <f t="shared" si="1"/>
        <v>12.199209222170595</v>
      </c>
      <c r="H38" s="14">
        <v>12.2208297547662</v>
      </c>
      <c r="I38" s="8">
        <f t="shared" si="5"/>
        <v>-0.0017722896789336682</v>
      </c>
      <c r="J38" s="5">
        <v>3.331416271943966</v>
      </c>
    </row>
    <row r="39" spans="1:10" ht="16.5" customHeight="1">
      <c r="A39" s="16">
        <v>1987</v>
      </c>
      <c r="B39" s="10">
        <v>3299182</v>
      </c>
      <c r="C39" s="11">
        <v>168635</v>
      </c>
      <c r="D39" s="17">
        <v>76.16471448118622</v>
      </c>
      <c r="E39" s="13">
        <f t="shared" si="4"/>
        <v>221408.30061360667</v>
      </c>
      <c r="F39" s="18">
        <f t="shared" si="3"/>
        <v>11.466573180576741</v>
      </c>
      <c r="G39" s="14">
        <f t="shared" si="1"/>
        <v>12.30776379003359</v>
      </c>
      <c r="H39" s="14">
        <v>12.2888995889173</v>
      </c>
      <c r="I39" s="8">
        <f t="shared" si="5"/>
        <v>0.0015327074388254097</v>
      </c>
      <c r="J39" s="5">
        <v>0.5733802667413023</v>
      </c>
    </row>
    <row r="40" spans="1:10" ht="16.5" customHeight="1">
      <c r="A40" s="16">
        <v>1988</v>
      </c>
      <c r="B40" s="10">
        <v>3598836</v>
      </c>
      <c r="C40" s="11">
        <v>181870</v>
      </c>
      <c r="D40" s="17">
        <v>76.89776148727347</v>
      </c>
      <c r="E40" s="13">
        <f t="shared" si="4"/>
        <v>236508.83521505288</v>
      </c>
      <c r="F40" s="18">
        <f t="shared" si="3"/>
        <v>6.820220632919762</v>
      </c>
      <c r="G40" s="14">
        <f t="shared" si="1"/>
        <v>12.373740844419508</v>
      </c>
      <c r="H40" s="14">
        <v>12.3565996135866</v>
      </c>
      <c r="I40" s="8">
        <f t="shared" si="5"/>
        <v>0.0013852909195717854</v>
      </c>
      <c r="J40" s="5">
        <v>0.9624496212984823</v>
      </c>
    </row>
    <row r="41" spans="1:10" ht="16.5" customHeight="1">
      <c r="A41" s="16">
        <v>1989</v>
      </c>
      <c r="B41" s="10">
        <v>4033429</v>
      </c>
      <c r="C41" s="11">
        <v>201611</v>
      </c>
      <c r="D41" s="17">
        <v>79.46674090391734</v>
      </c>
      <c r="E41" s="13">
        <f t="shared" si="4"/>
        <v>253704.88044019122</v>
      </c>
      <c r="F41" s="18">
        <f t="shared" si="3"/>
        <v>7.270783440078384</v>
      </c>
      <c r="G41" s="14">
        <f t="shared" si="1"/>
        <v>12.443926982454734</v>
      </c>
      <c r="H41" s="14">
        <v>12.4232494426069</v>
      </c>
      <c r="I41" s="8">
        <f t="shared" si="5"/>
        <v>0.0016616571181257633</v>
      </c>
      <c r="J41" s="5">
        <v>3.340772692153119</v>
      </c>
    </row>
    <row r="42" spans="1:10" ht="16.5" customHeight="1">
      <c r="A42" s="16">
        <v>1990</v>
      </c>
      <c r="B42" s="10">
        <v>4423743</v>
      </c>
      <c r="C42" s="11">
        <v>218672</v>
      </c>
      <c r="D42" s="17">
        <v>82.45978174475947</v>
      </c>
      <c r="E42" s="13">
        <f t="shared" si="4"/>
        <v>265186.24640174623</v>
      </c>
      <c r="F42" s="18">
        <f t="shared" si="3"/>
        <v>4.525480921626042</v>
      </c>
      <c r="G42" s="14">
        <f t="shared" si="1"/>
        <v>12.488187674718787</v>
      </c>
      <c r="H42" s="14">
        <v>12.4883401021188</v>
      </c>
      <c r="I42" s="8">
        <f t="shared" si="5"/>
        <v>-1.2205726241668847E-05</v>
      </c>
      <c r="J42" s="5">
        <v>3.7664069355266387</v>
      </c>
    </row>
    <row r="43" spans="1:10" ht="16.5" customHeight="1">
      <c r="A43" s="16">
        <v>1991</v>
      </c>
      <c r="B43" s="10">
        <v>4942042</v>
      </c>
      <c r="C43" s="11">
        <v>241606</v>
      </c>
      <c r="D43" s="17">
        <v>85.62849952837152</v>
      </c>
      <c r="E43" s="13">
        <f t="shared" si="4"/>
        <v>282156.0594086412</v>
      </c>
      <c r="F43" s="18">
        <f t="shared" si="3"/>
        <v>6.3992055535136565</v>
      </c>
      <c r="G43" s="14">
        <f t="shared" si="1"/>
        <v>12.550215599008048</v>
      </c>
      <c r="H43" s="14">
        <v>12.5515693936618</v>
      </c>
      <c r="I43" s="8">
        <f t="shared" si="5"/>
        <v>-0.00010787023083966126</v>
      </c>
      <c r="J43" s="5">
        <v>3.842743355082228</v>
      </c>
    </row>
    <row r="44" spans="1:10" ht="16.5" customHeight="1">
      <c r="A44" s="16">
        <v>1992</v>
      </c>
      <c r="B44" s="10">
        <v>5502802</v>
      </c>
      <c r="C44" s="11">
        <v>266419</v>
      </c>
      <c r="D44" s="17">
        <v>88.40762861740467</v>
      </c>
      <c r="E44" s="13">
        <f t="shared" si="4"/>
        <v>301352.9535476654</v>
      </c>
      <c r="F44" s="18">
        <f t="shared" si="3"/>
        <v>6.803644117818396</v>
      </c>
      <c r="G44" s="14">
        <f t="shared" si="1"/>
        <v>12.616037459917301</v>
      </c>
      <c r="H44" s="14">
        <v>12.6126335945013</v>
      </c>
      <c r="I44" s="8">
        <f t="shared" si="5"/>
        <v>0.00026980463769350576</v>
      </c>
      <c r="J44" s="5">
        <v>3.245565558593412</v>
      </c>
    </row>
    <row r="45" spans="1:10" ht="16.5" customHeight="1">
      <c r="A45" s="16">
        <v>1993</v>
      </c>
      <c r="B45" s="10">
        <v>6094146</v>
      </c>
      <c r="C45" s="11">
        <v>292310</v>
      </c>
      <c r="D45" s="17">
        <v>91.59066356702671</v>
      </c>
      <c r="E45" s="13">
        <f t="shared" si="4"/>
        <v>319148.2500681802</v>
      </c>
      <c r="F45" s="18">
        <f t="shared" si="3"/>
        <v>5.9051342656577335</v>
      </c>
      <c r="G45" s="14">
        <f t="shared" si="1"/>
        <v>12.673411007567745</v>
      </c>
      <c r="H45" s="14">
        <v>12.6712154439559</v>
      </c>
      <c r="I45" s="8">
        <f t="shared" si="5"/>
        <v>0.0001732417271510043</v>
      </c>
      <c r="J45" s="5">
        <v>3.6004075659545536</v>
      </c>
    </row>
    <row r="46" spans="1:10" ht="16.5" customHeight="1">
      <c r="A46" s="16">
        <v>1994</v>
      </c>
      <c r="B46" s="10">
        <v>6673939</v>
      </c>
      <c r="C46" s="11">
        <v>317279</v>
      </c>
      <c r="D46" s="17">
        <v>93.40158120777717</v>
      </c>
      <c r="E46" s="13">
        <f t="shared" si="4"/>
        <v>339693.39265702013</v>
      </c>
      <c r="F46" s="18">
        <f t="shared" si="3"/>
        <v>6.437491850402072</v>
      </c>
      <c r="G46" s="14">
        <f t="shared" si="1"/>
        <v>12.735798703435579</v>
      </c>
      <c r="H46" s="14">
        <v>12.7270317199987</v>
      </c>
      <c r="I46" s="8">
        <f t="shared" si="5"/>
        <v>0.0006883732729313039</v>
      </c>
      <c r="J46" s="5">
        <v>1.9771858508539115</v>
      </c>
    </row>
    <row r="47" spans="1:10" ht="16.5" customHeight="1">
      <c r="A47" s="16">
        <v>1995</v>
      </c>
      <c r="B47" s="10">
        <v>7252757</v>
      </c>
      <c r="C47" s="11">
        <v>341870</v>
      </c>
      <c r="D47" s="17">
        <v>95.31777313504784</v>
      </c>
      <c r="E47" s="13">
        <f t="shared" si="4"/>
        <v>358663.435743125</v>
      </c>
      <c r="F47" s="18">
        <f t="shared" si="3"/>
        <v>5.584460427011728</v>
      </c>
      <c r="G47" s="14">
        <f t="shared" si="1"/>
        <v>12.790139722844044</v>
      </c>
      <c r="H47" s="14">
        <v>12.7798211562388</v>
      </c>
      <c r="I47" s="8">
        <f t="shared" si="5"/>
        <v>0.000806759490423289</v>
      </c>
      <c r="J47" s="5">
        <v>2.051562620774048</v>
      </c>
    </row>
    <row r="48" spans="1:10" ht="16.5" customHeight="1">
      <c r="A48" s="16">
        <v>1996</v>
      </c>
      <c r="B48" s="10">
        <v>7944595</v>
      </c>
      <c r="C48" s="11">
        <v>371454</v>
      </c>
      <c r="D48" s="17">
        <v>98.22611530961412</v>
      </c>
      <c r="E48" s="13">
        <f t="shared" si="4"/>
        <v>378162.16067301104</v>
      </c>
      <c r="F48" s="18">
        <f t="shared" si="3"/>
        <v>5.436496443939453</v>
      </c>
      <c r="G48" s="14">
        <f t="shared" si="1"/>
        <v>12.843078379098486</v>
      </c>
      <c r="H48" s="14">
        <v>12.8294101561196</v>
      </c>
      <c r="I48" s="8">
        <f t="shared" si="5"/>
        <v>0.0010642481946641729</v>
      </c>
      <c r="J48" s="5">
        <v>3.0512065891905418</v>
      </c>
    </row>
    <row r="49" spans="1:10" ht="16.5" customHeight="1">
      <c r="A49" s="16">
        <v>1997</v>
      </c>
      <c r="B49" s="10">
        <v>8610139</v>
      </c>
      <c r="C49" s="11">
        <v>399035</v>
      </c>
      <c r="D49" s="17">
        <v>99.87141038541506</v>
      </c>
      <c r="E49" s="13">
        <f t="shared" si="4"/>
        <v>399548.7782340099</v>
      </c>
      <c r="F49" s="18">
        <f t="shared" si="3"/>
        <v>5.655409182911733</v>
      </c>
      <c r="G49" s="14">
        <f t="shared" si="1"/>
        <v>12.898091134942872</v>
      </c>
      <c r="H49" s="14">
        <v>12.8757283087506</v>
      </c>
      <c r="I49" s="8">
        <f t="shared" si="5"/>
        <v>0.0017338089767164843</v>
      </c>
      <c r="J49" s="5">
        <v>1.6750077824159944</v>
      </c>
    </row>
    <row r="50" spans="1:10" ht="16.5" customHeight="1">
      <c r="A50" s="16">
        <v>1998</v>
      </c>
      <c r="B50" s="10">
        <v>9238472</v>
      </c>
      <c r="C50" s="11">
        <v>424229</v>
      </c>
      <c r="D50" s="17">
        <v>102.49760521998803</v>
      </c>
      <c r="E50" s="13">
        <f t="shared" si="4"/>
        <v>413891.62126226065</v>
      </c>
      <c r="F50" s="18">
        <f t="shared" si="3"/>
        <v>3.5897602019071466</v>
      </c>
      <c r="G50" s="14">
        <f t="shared" si="1"/>
        <v>12.933359434145261</v>
      </c>
      <c r="H50" s="14">
        <v>12.9188418854711</v>
      </c>
      <c r="I50" s="8">
        <f t="shared" si="5"/>
        <v>0.0011224886115694045</v>
      </c>
      <c r="J50" s="5">
        <v>2.6295761964692277</v>
      </c>
    </row>
    <row r="51" spans="1:10" ht="16.5" customHeight="1">
      <c r="A51" s="16">
        <v>1999</v>
      </c>
      <c r="B51" s="19">
        <v>9640893</v>
      </c>
      <c r="C51" s="11">
        <v>439171</v>
      </c>
      <c r="D51" s="17">
        <v>101.14849563417852</v>
      </c>
      <c r="E51" s="13">
        <f t="shared" si="4"/>
        <v>434184.4109954337</v>
      </c>
      <c r="F51" s="18">
        <f t="shared" si="3"/>
        <v>4.90292354101911</v>
      </c>
      <c r="G51" s="14">
        <f t="shared" si="1"/>
        <v>12.981224632961526</v>
      </c>
      <c r="H51" s="14">
        <v>12.9590407858822</v>
      </c>
      <c r="I51" s="8">
        <f t="shared" si="5"/>
        <v>0.0017089178953884918</v>
      </c>
      <c r="J51" s="5">
        <v>-1.316235226095239</v>
      </c>
    </row>
    <row r="52" spans="1:10" ht="16.5" customHeight="1">
      <c r="A52" s="16">
        <v>2000</v>
      </c>
      <c r="B52" s="20">
        <v>10032004</v>
      </c>
      <c r="C52" s="11">
        <v>453422</v>
      </c>
      <c r="D52" s="17">
        <v>99.51339437652334</v>
      </c>
      <c r="E52" s="13">
        <f t="shared" si="4"/>
        <v>455639.16580356227</v>
      </c>
      <c r="F52" s="18">
        <f t="shared" si="3"/>
        <v>4.94139224366446</v>
      </c>
      <c r="G52" s="14">
        <f t="shared" si="1"/>
        <v>13.029456472188633</v>
      </c>
      <c r="H52" s="14">
        <v>12.996760085072</v>
      </c>
      <c r="I52" s="8">
        <f t="shared" si="5"/>
        <v>0.0025094206490058808</v>
      </c>
      <c r="J52" s="5">
        <v>-1.6165354189436623</v>
      </c>
    </row>
    <row r="53" spans="1:10" ht="16.5" customHeight="1">
      <c r="A53" s="16">
        <v>2001</v>
      </c>
      <c r="B53" s="10">
        <v>9862183</v>
      </c>
      <c r="C53" s="11">
        <v>442688</v>
      </c>
      <c r="D53" s="17">
        <v>100</v>
      </c>
      <c r="E53" s="13">
        <f t="shared" si="4"/>
        <v>442688</v>
      </c>
      <c r="F53" s="18">
        <f t="shared" si="3"/>
        <v>-2.842417152775196</v>
      </c>
      <c r="G53" s="14">
        <f t="shared" si="1"/>
        <v>13.000620511960257</v>
      </c>
      <c r="H53" s="14">
        <v>13.0326566965992</v>
      </c>
      <c r="I53" s="8">
        <f t="shared" si="5"/>
        <v>-0.0024642042746706857</v>
      </c>
      <c r="J53" s="5">
        <v>0.48898505223881755</v>
      </c>
    </row>
    <row r="54" spans="1:10" ht="16.5" customHeight="1">
      <c r="A54" s="16">
        <v>2002</v>
      </c>
      <c r="B54" s="10">
        <v>10293346</v>
      </c>
      <c r="C54" s="11">
        <v>459598</v>
      </c>
      <c r="D54" s="17">
        <v>99.747089111866</v>
      </c>
      <c r="E54" s="13">
        <f t="shared" si="4"/>
        <v>460763.32060634124</v>
      </c>
      <c r="F54" s="18">
        <f t="shared" si="3"/>
        <v>4.083083482349021</v>
      </c>
      <c r="G54" s="14">
        <f t="shared" si="1"/>
        <v>13.04063978581702</v>
      </c>
      <c r="H54" s="14">
        <v>13.0677144978937</v>
      </c>
      <c r="I54" s="8">
        <f t="shared" si="5"/>
        <v>-0.0020761797366817564</v>
      </c>
      <c r="J54" s="5">
        <v>-0.25291088813399654</v>
      </c>
    </row>
    <row r="55" spans="1:10" ht="16.5" customHeight="1">
      <c r="A55" s="16">
        <v>2003</v>
      </c>
      <c r="B55" s="10">
        <v>10519574</v>
      </c>
      <c r="C55" s="11">
        <v>467663</v>
      </c>
      <c r="D55" s="17">
        <v>98.49206474785993</v>
      </c>
      <c r="E55" s="13">
        <f t="shared" si="4"/>
        <v>474823.02376056294</v>
      </c>
      <c r="F55" s="18">
        <f t="shared" si="3"/>
        <v>3.0513937471671664</v>
      </c>
      <c r="G55" s="14">
        <f t="shared" si="1"/>
        <v>13.070697432034315</v>
      </c>
      <c r="H55" s="14">
        <v>13.1025970045389</v>
      </c>
      <c r="I55" s="8">
        <f t="shared" si="5"/>
        <v>-0.0024405409635146276</v>
      </c>
      <c r="J55" s="5">
        <v>-1.2582065052530709</v>
      </c>
    </row>
    <row r="56" spans="1:10" ht="16.5" customHeight="1">
      <c r="A56" s="16">
        <v>2004</v>
      </c>
      <c r="B56" s="10">
        <v>11065548</v>
      </c>
      <c r="C56" s="11">
        <v>490168</v>
      </c>
      <c r="D56" s="17">
        <v>97.59847321740344</v>
      </c>
      <c r="E56" s="13">
        <f t="shared" si="4"/>
        <v>502229.16797902825</v>
      </c>
      <c r="F56" s="18">
        <f t="shared" si="3"/>
        <v>5.771865062778695</v>
      </c>
      <c r="G56" s="14">
        <f t="shared" si="1"/>
        <v>13.126811804423298</v>
      </c>
      <c r="H56" s="14">
        <v>13.1376969849978</v>
      </c>
      <c r="I56" s="8">
        <f t="shared" si="5"/>
        <v>-0.0008292326222605703</v>
      </c>
      <c r="J56" s="5">
        <v>-0.9072726140365601</v>
      </c>
    </row>
    <row r="57" spans="1:10" ht="16.5" customHeight="1">
      <c r="A57" s="16">
        <v>2005</v>
      </c>
      <c r="B57" s="10">
        <v>11454727</v>
      </c>
      <c r="C57" s="11">
        <v>505671</v>
      </c>
      <c r="D57" s="17">
        <v>96.9954406399159</v>
      </c>
      <c r="E57" s="13">
        <f t="shared" si="4"/>
        <v>521334.81394990906</v>
      </c>
      <c r="F57" s="18">
        <f t="shared" si="3"/>
        <v>3.8041689310403832</v>
      </c>
      <c r="G57" s="14">
        <f t="shared" si="1"/>
        <v>13.16414775147262</v>
      </c>
      <c r="H57" s="14">
        <v>13.173088212008</v>
      </c>
      <c r="I57" s="8">
        <f t="shared" si="5"/>
        <v>-0.000679152247769281</v>
      </c>
      <c r="J57" s="5">
        <v>-0.6178709129437576</v>
      </c>
    </row>
    <row r="58" spans="1:10" ht="16.5">
      <c r="A58" s="16">
        <v>2006</v>
      </c>
      <c r="B58" s="10">
        <v>11889823</v>
      </c>
      <c r="C58" s="11">
        <v>522859</v>
      </c>
      <c r="D58" s="17">
        <v>95.98785771852761</v>
      </c>
      <c r="E58" s="13">
        <f t="shared" si="4"/>
        <v>544713.6881971245</v>
      </c>
      <c r="F58" s="18">
        <f t="shared" si="3"/>
        <v>4.484426058195635</v>
      </c>
      <c r="G58" s="14">
        <f t="shared" si="1"/>
        <v>13.208015592846957</v>
      </c>
      <c r="H58" s="14">
        <v>13.2087356065015</v>
      </c>
      <c r="I58" s="8">
        <f t="shared" si="5"/>
        <v>-5.451338616934147E-05</v>
      </c>
      <c r="J58" s="5">
        <v>-1.0387941069609896</v>
      </c>
    </row>
    <row r="59" spans="1:10" ht="16.5">
      <c r="A59" s="16">
        <v>2007</v>
      </c>
      <c r="B59" s="10">
        <v>12558305</v>
      </c>
      <c r="C59" s="11">
        <v>550343</v>
      </c>
      <c r="D59" s="12">
        <v>96.13794809794564</v>
      </c>
      <c r="E59" s="13">
        <f t="shared" si="4"/>
        <v>572451.3689841902</v>
      </c>
      <c r="F59" s="18">
        <f t="shared" si="3"/>
        <v>5.09215784146547</v>
      </c>
      <c r="G59" s="14">
        <f t="shared" si="1"/>
        <v>13.25768306579672</v>
      </c>
      <c r="H59" s="15">
        <v>13.2445146848048</v>
      </c>
      <c r="I59" s="8">
        <f t="shared" si="5"/>
        <v>0.000993264126662681</v>
      </c>
      <c r="J59" s="5">
        <v>0.15636392246418604</v>
      </c>
    </row>
    <row r="60" ht="16.5">
      <c r="J60" s="5"/>
    </row>
    <row r="61" ht="16.5">
      <c r="A61" s="3" t="s">
        <v>22</v>
      </c>
    </row>
    <row r="63" spans="2:3" ht="33">
      <c r="B63" s="29" t="s">
        <v>23</v>
      </c>
      <c r="C63" s="30" t="s">
        <v>70</v>
      </c>
    </row>
    <row r="64" spans="2:3" ht="33">
      <c r="B64" s="30" t="s">
        <v>24</v>
      </c>
      <c r="C64" s="31">
        <f>AVERAGE(F4:F59)</f>
        <v>5.9302327693316075</v>
      </c>
    </row>
    <row r="65" spans="2:3" ht="16.5">
      <c r="B65" s="30" t="s">
        <v>25</v>
      </c>
      <c r="C65" s="31">
        <f>AVERAGE(F4:F12)</f>
        <v>4.594713269069037</v>
      </c>
    </row>
    <row r="66" spans="2:3" ht="16.5">
      <c r="B66" s="32" t="s">
        <v>26</v>
      </c>
      <c r="C66" s="31">
        <f>AVERAGE(F13:F22)</f>
        <v>6.796298570562553</v>
      </c>
    </row>
    <row r="67" spans="2:3" ht="16.5">
      <c r="B67" s="32" t="s">
        <v>27</v>
      </c>
      <c r="C67" s="31">
        <f>AVERAGE(F23:F32)</f>
        <v>7.81993996821686</v>
      </c>
    </row>
    <row r="68" spans="2:3" ht="16.5">
      <c r="B68" s="32" t="s">
        <v>28</v>
      </c>
      <c r="C68" s="31">
        <f>AVERAGE(F33:F42)</f>
        <v>6.547763447508781</v>
      </c>
    </row>
    <row r="69" spans="2:3" ht="16.5">
      <c r="B69" s="32" t="s">
        <v>29</v>
      </c>
      <c r="C69" s="31">
        <f>AVERAGE(F43:F52)</f>
        <v>5.56559178278455</v>
      </c>
    </row>
    <row r="70" spans="2:3" ht="16.5">
      <c r="B70" s="32" t="s">
        <v>30</v>
      </c>
      <c r="C70" s="31">
        <f>AVERAGE(F53:F59)</f>
        <v>3.349239710031596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6">
      <selection activeCell="I32" sqref="I32"/>
    </sheetView>
  </sheetViews>
  <sheetFormatPr defaultColWidth="9.00390625" defaultRowHeight="16.5"/>
  <cols>
    <col min="2" max="2" width="12.50390625" style="0" customWidth="1"/>
    <col min="3" max="3" width="12.125" style="0" customWidth="1"/>
    <col min="5" max="5" width="10.50390625" style="26" bestFit="1" customWidth="1"/>
    <col min="6" max="6" width="9.00390625" style="26" customWidth="1"/>
    <col min="7" max="7" width="16.125" style="0" customWidth="1"/>
  </cols>
  <sheetData>
    <row r="1" ht="16.5">
      <c r="A1" t="s">
        <v>5</v>
      </c>
    </row>
    <row r="2" spans="1:7" ht="49.5" customHeight="1">
      <c r="A2" s="1" t="s">
        <v>4</v>
      </c>
      <c r="B2" s="1" t="s">
        <v>7</v>
      </c>
      <c r="C2" s="1" t="s">
        <v>0</v>
      </c>
      <c r="D2" s="1" t="s">
        <v>19</v>
      </c>
      <c r="E2" s="27" t="s">
        <v>1</v>
      </c>
      <c r="F2" s="27" t="s">
        <v>2</v>
      </c>
      <c r="G2" s="1" t="s">
        <v>8</v>
      </c>
    </row>
    <row r="3" spans="1:7" ht="16.5" customHeight="1">
      <c r="A3" s="16">
        <v>1961</v>
      </c>
      <c r="B3" s="10">
        <v>70746</v>
      </c>
      <c r="C3" s="21">
        <v>413820</v>
      </c>
      <c r="D3" s="1" t="s">
        <v>18</v>
      </c>
      <c r="E3" s="27"/>
      <c r="F3" s="27"/>
      <c r="G3" s="23">
        <v>35950.26884912221</v>
      </c>
    </row>
    <row r="4" spans="1:7" ht="16.5" customHeight="1">
      <c r="A4" s="16">
        <v>1962</v>
      </c>
      <c r="B4" s="10">
        <v>77869</v>
      </c>
      <c r="C4" s="21">
        <v>446042</v>
      </c>
      <c r="D4" s="1" t="s">
        <v>3</v>
      </c>
      <c r="E4" s="27"/>
      <c r="F4" s="27"/>
      <c r="G4" s="23">
        <v>37616.481706455714</v>
      </c>
    </row>
    <row r="5" spans="1:7" ht="16.5" customHeight="1">
      <c r="A5" s="16">
        <v>1963</v>
      </c>
      <c r="B5" s="10">
        <v>88044</v>
      </c>
      <c r="C5" s="21">
        <v>487819</v>
      </c>
      <c r="D5" s="1" t="s">
        <v>3</v>
      </c>
      <c r="E5" s="27"/>
      <c r="F5" s="27"/>
      <c r="G5" s="23">
        <v>39953.46427922402</v>
      </c>
    </row>
    <row r="6" spans="1:7" ht="16.5" customHeight="1">
      <c r="A6" s="16">
        <v>1964</v>
      </c>
      <c r="B6" s="10">
        <v>102819</v>
      </c>
      <c r="C6" s="21">
        <v>547097</v>
      </c>
      <c r="D6" s="1" t="s">
        <v>3</v>
      </c>
      <c r="E6" s="27"/>
      <c r="F6" s="27"/>
      <c r="G6" s="23">
        <v>43525.5493634445</v>
      </c>
    </row>
    <row r="7" spans="1:7" ht="16.5" customHeight="1">
      <c r="A7" s="16">
        <v>1965</v>
      </c>
      <c r="B7" s="10">
        <v>113717</v>
      </c>
      <c r="C7" s="21">
        <v>608403</v>
      </c>
      <c r="D7" s="1" t="s">
        <v>3</v>
      </c>
      <c r="E7" s="27"/>
      <c r="F7" s="27"/>
      <c r="G7" s="23">
        <v>47059.91881600816</v>
      </c>
    </row>
    <row r="8" spans="1:7" ht="16.5" customHeight="1">
      <c r="A8" s="16">
        <v>1966</v>
      </c>
      <c r="B8" s="10">
        <v>127292</v>
      </c>
      <c r="C8" s="21">
        <v>662783</v>
      </c>
      <c r="D8" s="1" t="s">
        <v>3</v>
      </c>
      <c r="E8" s="27"/>
      <c r="F8" s="27"/>
      <c r="G8" s="23">
        <v>49896.69020048393</v>
      </c>
    </row>
    <row r="9" spans="1:7" ht="16.5" customHeight="1">
      <c r="A9" s="16">
        <v>1967</v>
      </c>
      <c r="B9" s="10">
        <v>147285</v>
      </c>
      <c r="C9" s="21">
        <v>733758</v>
      </c>
      <c r="D9" s="1" t="s">
        <v>3</v>
      </c>
      <c r="E9" s="27"/>
      <c r="F9" s="27"/>
      <c r="G9" s="23">
        <v>53884.14657297077</v>
      </c>
    </row>
    <row r="10" spans="1:7" ht="16.5" customHeight="1">
      <c r="A10" s="16">
        <v>1968</v>
      </c>
      <c r="B10" s="10">
        <v>171743</v>
      </c>
      <c r="C10" s="21">
        <v>801958</v>
      </c>
      <c r="D10" s="1" t="s">
        <v>3</v>
      </c>
      <c r="E10" s="27"/>
      <c r="F10" s="27"/>
      <c r="G10" s="23">
        <v>57509.85325748356</v>
      </c>
    </row>
    <row r="11" spans="1:7" ht="16.5" customHeight="1">
      <c r="A11" s="16">
        <v>1969</v>
      </c>
      <c r="B11" s="10">
        <v>199222</v>
      </c>
      <c r="C11" s="21">
        <v>875288</v>
      </c>
      <c r="D11" s="1" t="s">
        <v>3</v>
      </c>
      <c r="E11" s="27"/>
      <c r="F11" s="27"/>
      <c r="G11" s="23">
        <v>61364.445171717976</v>
      </c>
    </row>
    <row r="12" spans="1:7" ht="16.5" customHeight="1">
      <c r="A12" s="16">
        <v>1970</v>
      </c>
      <c r="B12" s="10">
        <v>229562</v>
      </c>
      <c r="C12" s="21">
        <v>975173</v>
      </c>
      <c r="D12" s="1" t="s">
        <v>3</v>
      </c>
      <c r="E12" s="27"/>
      <c r="F12" s="27"/>
      <c r="G12" s="23">
        <v>66952.29024402994</v>
      </c>
    </row>
    <row r="13" spans="1:7" ht="16.5" customHeight="1">
      <c r="A13" s="16">
        <v>1971</v>
      </c>
      <c r="B13" s="10">
        <v>266884</v>
      </c>
      <c r="C13" s="21">
        <v>1100399</v>
      </c>
      <c r="D13" s="1" t="s">
        <v>3</v>
      </c>
      <c r="E13" s="27"/>
      <c r="F13" s="27"/>
      <c r="G13" s="23">
        <v>74026.78184529608</v>
      </c>
    </row>
    <row r="14" spans="1:7" ht="16.5" customHeight="1">
      <c r="A14" s="16">
        <v>1972</v>
      </c>
      <c r="B14" s="10">
        <v>319964</v>
      </c>
      <c r="C14" s="21">
        <v>1246712</v>
      </c>
      <c r="D14" s="1" t="s">
        <v>3</v>
      </c>
      <c r="E14" s="27"/>
      <c r="F14" s="27"/>
      <c r="G14" s="23">
        <v>82335.1104249228</v>
      </c>
    </row>
    <row r="15" spans="1:7" ht="16.5" customHeight="1">
      <c r="A15" s="16">
        <v>1973</v>
      </c>
      <c r="B15" s="10">
        <v>415607</v>
      </c>
      <c r="C15" s="21">
        <v>1407296</v>
      </c>
      <c r="D15" s="1" t="s">
        <v>3</v>
      </c>
      <c r="E15" s="27"/>
      <c r="F15" s="27"/>
      <c r="G15" s="23">
        <v>91222.12628757456</v>
      </c>
    </row>
    <row r="16" spans="1:7" ht="16.5" customHeight="1">
      <c r="A16" s="16">
        <v>1974</v>
      </c>
      <c r="B16" s="10">
        <v>557210</v>
      </c>
      <c r="C16" s="21">
        <v>1426659</v>
      </c>
      <c r="D16" s="1" t="s">
        <v>3</v>
      </c>
      <c r="E16" s="27"/>
      <c r="F16" s="27"/>
      <c r="G16" s="23">
        <v>90818.58076667684</v>
      </c>
    </row>
    <row r="17" spans="1:7" ht="16.5" customHeight="1">
      <c r="A17" s="16">
        <v>1975</v>
      </c>
      <c r="B17" s="10">
        <v>598392</v>
      </c>
      <c r="C17" s="21">
        <v>1497151</v>
      </c>
      <c r="D17" s="1" t="s">
        <v>3</v>
      </c>
      <c r="E17" s="27"/>
      <c r="F17" s="27"/>
      <c r="G17" s="23">
        <v>93565.68260772203</v>
      </c>
    </row>
    <row r="18" spans="1:7" ht="16.5" customHeight="1">
      <c r="A18" s="16">
        <v>1976</v>
      </c>
      <c r="B18" s="10">
        <v>718890</v>
      </c>
      <c r="C18" s="21">
        <v>1706218</v>
      </c>
      <c r="D18" s="1" t="s">
        <v>3</v>
      </c>
      <c r="E18" s="27"/>
      <c r="F18" s="27"/>
      <c r="G18" s="23">
        <v>104489.20898885783</v>
      </c>
    </row>
    <row r="19" spans="1:7" ht="16.5" customHeight="1">
      <c r="A19" s="16">
        <v>1977</v>
      </c>
      <c r="B19" s="10">
        <v>842736</v>
      </c>
      <c r="C19" s="21">
        <v>1882015</v>
      </c>
      <c r="D19" s="1" t="s">
        <v>3</v>
      </c>
      <c r="E19" s="27"/>
      <c r="F19" s="27"/>
      <c r="G19" s="23">
        <v>112958.50742699968</v>
      </c>
    </row>
    <row r="20" spans="1:7" ht="16.5" customHeight="1">
      <c r="A20" s="16">
        <v>1978</v>
      </c>
      <c r="B20" s="10">
        <v>1008607</v>
      </c>
      <c r="C20" s="21">
        <v>2139296</v>
      </c>
      <c r="D20" s="1">
        <v>6231</v>
      </c>
      <c r="E20" s="23">
        <f>C20*1000/D20</f>
        <v>343331.08650296903</v>
      </c>
      <c r="F20" s="27">
        <f aca="true" t="shared" si="0" ref="F20:F49">LN(E20)</f>
        <v>12.746450527350186</v>
      </c>
      <c r="G20" s="23">
        <v>126034.33013651503</v>
      </c>
    </row>
    <row r="21" spans="1:7" ht="16.5" customHeight="1">
      <c r="A21" s="16">
        <v>1979</v>
      </c>
      <c r="B21" s="10">
        <v>1219331</v>
      </c>
      <c r="C21" s="21">
        <v>2319822</v>
      </c>
      <c r="D21" s="1">
        <v>6432</v>
      </c>
      <c r="E21" s="23">
        <f aca="true" t="shared" si="1" ref="E21:E49">C21*1000/D21</f>
        <v>360668.8432835821</v>
      </c>
      <c r="F21" s="27">
        <f t="shared" si="0"/>
        <v>12.795715484684449</v>
      </c>
      <c r="G21" s="23">
        <v>134031.8093101873</v>
      </c>
    </row>
    <row r="22" spans="1:7" ht="16.5" customHeight="1">
      <c r="A22" s="16">
        <v>1980</v>
      </c>
      <c r="B22" s="10">
        <v>1522272</v>
      </c>
      <c r="C22" s="21">
        <v>2490663</v>
      </c>
      <c r="D22" s="1">
        <v>6547</v>
      </c>
      <c r="E22" s="23">
        <f t="shared" si="1"/>
        <v>380428.135023675</v>
      </c>
      <c r="F22" s="27">
        <f t="shared" si="0"/>
        <v>12.849052568599927</v>
      </c>
      <c r="G22" s="23">
        <v>141178.34281981146</v>
      </c>
    </row>
    <row r="23" spans="1:7" ht="16.5" customHeight="1">
      <c r="A23" s="16">
        <v>1981</v>
      </c>
      <c r="B23" s="10">
        <v>1813290</v>
      </c>
      <c r="C23" s="21">
        <v>2646160</v>
      </c>
      <c r="D23" s="1">
        <v>6672</v>
      </c>
      <c r="E23" s="23">
        <f t="shared" si="1"/>
        <v>396606.71462829737</v>
      </c>
      <c r="F23" s="27">
        <f t="shared" si="0"/>
        <v>12.890700425404336</v>
      </c>
      <c r="G23" s="23">
        <v>147255.0265649731</v>
      </c>
    </row>
    <row r="24" spans="1:7" ht="16.5" customHeight="1">
      <c r="A24" s="16">
        <v>1982</v>
      </c>
      <c r="B24" s="10">
        <v>1940573</v>
      </c>
      <c r="C24" s="21">
        <v>2738104</v>
      </c>
      <c r="D24" s="1">
        <v>6811</v>
      </c>
      <c r="E24" s="23">
        <f t="shared" si="1"/>
        <v>402012.03934811335</v>
      </c>
      <c r="F24" s="27">
        <f t="shared" si="0"/>
        <v>12.904237315779854</v>
      </c>
      <c r="G24" s="23">
        <v>149648.22773479793</v>
      </c>
    </row>
    <row r="25" spans="1:7" ht="16.5" customHeight="1">
      <c r="A25" s="16">
        <v>1983</v>
      </c>
      <c r="B25" s="10">
        <v>2142381</v>
      </c>
      <c r="C25" s="21">
        <v>2965923</v>
      </c>
      <c r="D25" s="1">
        <v>7070</v>
      </c>
      <c r="E25" s="23">
        <f t="shared" si="1"/>
        <v>419508.2036775106</v>
      </c>
      <c r="F25" s="27">
        <f t="shared" si="0"/>
        <v>12.946838360544456</v>
      </c>
      <c r="G25" s="23">
        <v>159493.14853940546</v>
      </c>
    </row>
    <row r="26" spans="1:7" ht="16.5" customHeight="1">
      <c r="A26" s="16">
        <v>1984</v>
      </c>
      <c r="B26" s="10">
        <v>2392406</v>
      </c>
      <c r="C26" s="21">
        <v>3283683</v>
      </c>
      <c r="D26" s="1">
        <v>7308</v>
      </c>
      <c r="E26" s="23">
        <f t="shared" si="1"/>
        <v>449327.1756978654</v>
      </c>
      <c r="F26" s="27">
        <f t="shared" si="0"/>
        <v>13.015506577755879</v>
      </c>
      <c r="G26" s="23">
        <v>173987.8215190064</v>
      </c>
    </row>
    <row r="27" spans="1:7" ht="16.5" customHeight="1">
      <c r="A27" s="16">
        <v>1985</v>
      </c>
      <c r="B27" s="10">
        <v>2527478</v>
      </c>
      <c r="C27" s="21">
        <v>3448649</v>
      </c>
      <c r="D27" s="1">
        <v>7428</v>
      </c>
      <c r="E27" s="23">
        <f t="shared" si="1"/>
        <v>464276.9251480883</v>
      </c>
      <c r="F27" s="27">
        <f t="shared" si="0"/>
        <v>13.048236474621152</v>
      </c>
      <c r="G27" s="23">
        <v>180218.20958283317</v>
      </c>
    </row>
    <row r="28" spans="1:7" ht="16.5" customHeight="1">
      <c r="A28" s="16">
        <v>1986</v>
      </c>
      <c r="B28" s="10">
        <v>2911773</v>
      </c>
      <c r="C28" s="21">
        <v>3844915</v>
      </c>
      <c r="D28" s="1">
        <v>7733</v>
      </c>
      <c r="E28" s="23">
        <f t="shared" si="1"/>
        <v>497208.71589292644</v>
      </c>
      <c r="F28" s="27">
        <f t="shared" si="0"/>
        <v>13.116765168418638</v>
      </c>
      <c r="G28" s="23">
        <v>198632.01522749197</v>
      </c>
    </row>
    <row r="29" spans="1:7" ht="16.5" customHeight="1">
      <c r="A29" s="16">
        <v>1987</v>
      </c>
      <c r="B29" s="10">
        <v>3299182</v>
      </c>
      <c r="C29" s="21">
        <v>4331641</v>
      </c>
      <c r="D29" s="1">
        <v>8022</v>
      </c>
      <c r="E29" s="23">
        <f t="shared" si="1"/>
        <v>539970.2069309399</v>
      </c>
      <c r="F29" s="27">
        <f t="shared" si="0"/>
        <v>13.199269244668296</v>
      </c>
      <c r="G29" s="23">
        <v>221408.30061360667</v>
      </c>
    </row>
    <row r="30" spans="1:7" ht="16.5" customHeight="1">
      <c r="A30" s="16">
        <v>1988</v>
      </c>
      <c r="B30" s="10">
        <v>3598836</v>
      </c>
      <c r="C30" s="21">
        <v>4680027</v>
      </c>
      <c r="D30" s="1">
        <v>8107</v>
      </c>
      <c r="E30" s="23">
        <f t="shared" si="1"/>
        <v>577282.2252374492</v>
      </c>
      <c r="F30" s="27">
        <f t="shared" si="0"/>
        <v>13.266086551102386</v>
      </c>
      <c r="G30" s="23">
        <v>236508.83521505288</v>
      </c>
    </row>
    <row r="31" spans="1:7" ht="16.5" customHeight="1">
      <c r="A31" s="16">
        <v>1989</v>
      </c>
      <c r="B31" s="10">
        <v>4033429</v>
      </c>
      <c r="C31" s="21">
        <v>5075619</v>
      </c>
      <c r="D31" s="1">
        <v>8258</v>
      </c>
      <c r="E31" s="23">
        <f t="shared" si="1"/>
        <v>614630.5400823444</v>
      </c>
      <c r="F31" s="27">
        <f t="shared" si="0"/>
        <v>13.328776618433787</v>
      </c>
      <c r="G31" s="23">
        <v>253704.88044019122</v>
      </c>
    </row>
    <row r="32" spans="1:7" ht="16.5" customHeight="1">
      <c r="A32" s="16">
        <v>1990</v>
      </c>
      <c r="B32" s="10">
        <v>4423743</v>
      </c>
      <c r="C32" s="21">
        <v>5364728</v>
      </c>
      <c r="D32" s="1">
        <v>8283</v>
      </c>
      <c r="E32" s="23">
        <f t="shared" si="1"/>
        <v>647679.3432331281</v>
      </c>
      <c r="F32" s="27">
        <f t="shared" si="0"/>
        <v>13.381151012170735</v>
      </c>
      <c r="G32" s="23">
        <v>265186.24640174623</v>
      </c>
    </row>
    <row r="33" spans="1:7" ht="16.5" customHeight="1">
      <c r="A33" s="16">
        <v>1991</v>
      </c>
      <c r="B33" s="10">
        <v>4942042</v>
      </c>
      <c r="C33" s="21">
        <v>5771492</v>
      </c>
      <c r="D33" s="1">
        <v>8439</v>
      </c>
      <c r="E33" s="23">
        <f t="shared" si="1"/>
        <v>683907.0979973931</v>
      </c>
      <c r="F33" s="27">
        <f t="shared" si="0"/>
        <v>13.435577365738855</v>
      </c>
      <c r="G33" s="23">
        <v>282156.0594086412</v>
      </c>
    </row>
    <row r="34" spans="1:7" ht="16.5" customHeight="1">
      <c r="A34" s="16">
        <v>1992</v>
      </c>
      <c r="B34" s="10">
        <v>5502802</v>
      </c>
      <c r="C34" s="21">
        <v>6224352</v>
      </c>
      <c r="D34" s="1">
        <v>8632</v>
      </c>
      <c r="E34" s="23">
        <f t="shared" si="1"/>
        <v>721078.7766450417</v>
      </c>
      <c r="F34" s="27">
        <f t="shared" si="0"/>
        <v>13.488503670555264</v>
      </c>
      <c r="G34" s="23">
        <v>301352.9535476654</v>
      </c>
    </row>
    <row r="35" spans="1:7" ht="16.5" customHeight="1">
      <c r="A35" s="16">
        <v>1993</v>
      </c>
      <c r="B35" s="10">
        <v>6094146</v>
      </c>
      <c r="C35" s="21">
        <v>6653676</v>
      </c>
      <c r="D35" s="1">
        <v>8745</v>
      </c>
      <c r="E35" s="23">
        <f t="shared" si="1"/>
        <v>760854.8885077187</v>
      </c>
      <c r="F35" s="27">
        <f t="shared" si="0"/>
        <v>13.542197933388694</v>
      </c>
      <c r="G35" s="23">
        <v>319148.2500681802</v>
      </c>
    </row>
    <row r="36" spans="1:7" ht="16.5" customHeight="1">
      <c r="A36" s="16">
        <v>1994</v>
      </c>
      <c r="B36" s="10">
        <v>6673939</v>
      </c>
      <c r="C36" s="21">
        <v>7145424</v>
      </c>
      <c r="D36" s="1">
        <v>8939</v>
      </c>
      <c r="E36" s="23">
        <f t="shared" si="1"/>
        <v>799353.8427117127</v>
      </c>
      <c r="F36" s="27">
        <f t="shared" si="0"/>
        <v>13.591558983677052</v>
      </c>
      <c r="G36" s="23">
        <v>339693.39265702013</v>
      </c>
    </row>
    <row r="37" spans="1:7" ht="16.5" customHeight="1">
      <c r="A37" s="16">
        <v>1995</v>
      </c>
      <c r="B37" s="10">
        <v>7252757</v>
      </c>
      <c r="C37" s="21">
        <v>7609029</v>
      </c>
      <c r="D37" s="1">
        <v>9045</v>
      </c>
      <c r="E37" s="23">
        <f t="shared" si="1"/>
        <v>841241.4593698176</v>
      </c>
      <c r="F37" s="27">
        <f t="shared" si="0"/>
        <v>13.64263400758026</v>
      </c>
      <c r="G37" s="23">
        <v>358663.435743125</v>
      </c>
    </row>
    <row r="38" spans="1:7" ht="16.5" customHeight="1">
      <c r="A38" s="16">
        <v>1996</v>
      </c>
      <c r="B38" s="10">
        <v>7944595</v>
      </c>
      <c r="C38" s="22">
        <v>8088068</v>
      </c>
      <c r="D38" s="1">
        <v>9068</v>
      </c>
      <c r="E38" s="23">
        <f t="shared" si="1"/>
        <v>891935.1565946185</v>
      </c>
      <c r="F38" s="27">
        <f t="shared" si="0"/>
        <v>13.701148714519128</v>
      </c>
      <c r="G38" s="23">
        <v>378162.16067301104</v>
      </c>
    </row>
    <row r="39" spans="1:7" ht="16.5" customHeight="1">
      <c r="A39" s="16">
        <v>1997</v>
      </c>
      <c r="B39" s="10">
        <v>8610139</v>
      </c>
      <c r="C39" s="22">
        <v>8621225</v>
      </c>
      <c r="D39" s="1">
        <v>9176</v>
      </c>
      <c r="E39" s="23">
        <f t="shared" si="1"/>
        <v>939540.6495204882</v>
      </c>
      <c r="F39" s="27">
        <f t="shared" si="0"/>
        <v>13.753146364084852</v>
      </c>
      <c r="G39" s="23">
        <v>399548.7782340099</v>
      </c>
    </row>
    <row r="40" spans="1:7" ht="16.5" customHeight="1">
      <c r="A40" s="16">
        <v>1998</v>
      </c>
      <c r="B40" s="10">
        <v>9238472</v>
      </c>
      <c r="C40" s="22">
        <v>9013354</v>
      </c>
      <c r="D40" s="1">
        <v>9289</v>
      </c>
      <c r="E40" s="23">
        <f t="shared" si="1"/>
        <v>970325.5463451394</v>
      </c>
      <c r="F40" s="27">
        <f t="shared" si="0"/>
        <v>13.785386908962323</v>
      </c>
      <c r="G40" s="23">
        <v>413891.62126226065</v>
      </c>
    </row>
    <row r="41" spans="1:7" ht="16.5" customHeight="1">
      <c r="A41" s="16">
        <v>1999</v>
      </c>
      <c r="B41" s="19">
        <v>9640893</v>
      </c>
      <c r="C41" s="22">
        <v>9531425</v>
      </c>
      <c r="D41" s="1">
        <v>9385</v>
      </c>
      <c r="E41" s="23">
        <f t="shared" si="1"/>
        <v>1015602.0245071923</v>
      </c>
      <c r="F41" s="27">
        <f t="shared" si="0"/>
        <v>13.83099212222067</v>
      </c>
      <c r="G41" s="23">
        <v>434184.4109954337</v>
      </c>
    </row>
    <row r="42" spans="1:7" ht="16.5" customHeight="1">
      <c r="A42" s="16">
        <v>2000</v>
      </c>
      <c r="B42" s="20">
        <v>10032004</v>
      </c>
      <c r="C42" s="22">
        <v>10081059</v>
      </c>
      <c r="D42" s="1">
        <v>9491</v>
      </c>
      <c r="E42" s="23">
        <f t="shared" si="1"/>
        <v>1062170.3719313033</v>
      </c>
      <c r="F42" s="27">
        <f t="shared" si="0"/>
        <v>13.875824893464586</v>
      </c>
      <c r="G42" s="23">
        <v>455639.16580356227</v>
      </c>
    </row>
    <row r="43" spans="1:7" ht="16.5" customHeight="1">
      <c r="A43" s="16">
        <v>2001</v>
      </c>
      <c r="B43" s="10">
        <v>9862183</v>
      </c>
      <c r="C43" s="22">
        <v>9862183</v>
      </c>
      <c r="D43" s="1">
        <v>9383</v>
      </c>
      <c r="E43" s="23">
        <f t="shared" si="1"/>
        <v>1051069.2742193327</v>
      </c>
      <c r="F43" s="27">
        <f t="shared" si="0"/>
        <v>13.865318560359952</v>
      </c>
      <c r="G43" s="23">
        <v>442688</v>
      </c>
    </row>
    <row r="44" spans="1:7" ht="16.5" customHeight="1">
      <c r="A44" s="16">
        <v>2002</v>
      </c>
      <c r="B44" s="10">
        <v>10293346</v>
      </c>
      <c r="C44" s="22">
        <v>10319445</v>
      </c>
      <c r="D44" s="1">
        <v>9454</v>
      </c>
      <c r="E44" s="23">
        <f t="shared" si="1"/>
        <v>1091542.7332346097</v>
      </c>
      <c r="F44" s="27">
        <f t="shared" si="0"/>
        <v>13.903102605130734</v>
      </c>
      <c r="G44" s="23">
        <v>460763.32060634124</v>
      </c>
    </row>
    <row r="45" spans="1:7" ht="16.5" customHeight="1">
      <c r="A45" s="16">
        <v>2003</v>
      </c>
      <c r="B45" s="10">
        <v>10519574</v>
      </c>
      <c r="C45" s="22">
        <v>10680631</v>
      </c>
      <c r="D45" s="1">
        <v>9573</v>
      </c>
      <c r="E45" s="23">
        <f t="shared" si="1"/>
        <v>1115703.6456701139</v>
      </c>
      <c r="F45" s="27">
        <f t="shared" si="0"/>
        <v>13.924995836183815</v>
      </c>
      <c r="G45" s="23">
        <v>474823.02376056294</v>
      </c>
    </row>
    <row r="46" spans="1:7" ht="16.5" customHeight="1">
      <c r="A46" s="16">
        <v>2004</v>
      </c>
      <c r="B46" s="10">
        <v>11065548</v>
      </c>
      <c r="C46" s="22">
        <v>11337829</v>
      </c>
      <c r="D46" s="1">
        <v>9786</v>
      </c>
      <c r="E46" s="23">
        <f t="shared" si="1"/>
        <v>1158576.4357245043</v>
      </c>
      <c r="F46" s="27">
        <f t="shared" si="0"/>
        <v>13.962702598860671</v>
      </c>
      <c r="G46" s="24">
        <v>502229.16797902825</v>
      </c>
    </row>
    <row r="47" spans="1:7" ht="16.5">
      <c r="A47" s="16">
        <v>2005</v>
      </c>
      <c r="B47" s="10">
        <v>11454727</v>
      </c>
      <c r="C47" s="22">
        <v>11809552</v>
      </c>
      <c r="D47" s="2">
        <v>9942</v>
      </c>
      <c r="E47" s="23">
        <f t="shared" si="1"/>
        <v>1187844.699255683</v>
      </c>
      <c r="F47" s="27">
        <f t="shared" si="0"/>
        <v>13.987651045827278</v>
      </c>
      <c r="G47" s="23">
        <v>521334.81394990906</v>
      </c>
    </row>
    <row r="48" spans="1:7" ht="16.5">
      <c r="A48" s="16">
        <v>2006</v>
      </c>
      <c r="B48" s="10">
        <v>11889823</v>
      </c>
      <c r="C48" s="22">
        <v>12386799</v>
      </c>
      <c r="D48" s="2">
        <v>10111</v>
      </c>
      <c r="E48" s="23">
        <f t="shared" si="1"/>
        <v>1225081.4954010483</v>
      </c>
      <c r="F48" s="27">
        <f t="shared" si="0"/>
        <v>14.01851792660615</v>
      </c>
      <c r="G48" s="25">
        <v>544713.6881971245</v>
      </c>
    </row>
    <row r="49" spans="1:7" ht="16.5">
      <c r="A49" s="16">
        <v>2007</v>
      </c>
      <c r="B49" s="10">
        <v>12558305</v>
      </c>
      <c r="C49" s="22">
        <v>13062797</v>
      </c>
      <c r="D49">
        <v>10294</v>
      </c>
      <c r="E49" s="23">
        <f t="shared" si="1"/>
        <v>1268971.925393433</v>
      </c>
      <c r="F49" s="27">
        <f t="shared" si="0"/>
        <v>14.053717623042369</v>
      </c>
      <c r="G49" s="25">
        <v>572451.3689841902</v>
      </c>
    </row>
    <row r="50" spans="3:7" ht="16.5">
      <c r="C50" s="26" t="s">
        <v>21</v>
      </c>
      <c r="F50" s="26" t="s">
        <v>20</v>
      </c>
      <c r="G50" s="28">
        <f>CORREL(E3:E49,G3:G49)</f>
        <v>0.9992245535622004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tabSelected="1" workbookViewId="0" topLeftCell="A59">
      <selection activeCell="C65" sqref="C65"/>
    </sheetView>
  </sheetViews>
  <sheetFormatPr defaultColWidth="9.00390625" defaultRowHeight="16.5"/>
  <cols>
    <col min="3" max="3" width="11.875" style="0" customWidth="1"/>
    <col min="4" max="4" width="11.75390625" style="0" customWidth="1"/>
    <col min="5" max="5" width="16.25390625" style="0" customWidth="1"/>
    <col min="6" max="6" width="12.625" style="33" customWidth="1"/>
    <col min="7" max="7" width="13.50390625" style="33" customWidth="1"/>
    <col min="8" max="8" width="13.375" style="33" customWidth="1"/>
    <col min="9" max="9" width="12.75390625" style="0" customWidth="1"/>
    <col min="10" max="10" width="10.875" style="0" customWidth="1"/>
    <col min="11" max="11" width="8.50390625" style="34" customWidth="1"/>
    <col min="12" max="12" width="11.25390625" style="34" customWidth="1"/>
    <col min="13" max="13" width="3.875" style="34" customWidth="1"/>
    <col min="14" max="14" width="11.125" style="34" customWidth="1"/>
    <col min="15" max="15" width="3.125" style="0" customWidth="1"/>
    <col min="16" max="16" width="12.25390625" style="35" customWidth="1"/>
    <col min="17" max="17" width="9.00390625" style="35" customWidth="1"/>
    <col min="18" max="18" width="10.50390625" style="35" customWidth="1"/>
    <col min="19" max="20" width="9.00390625" style="35" customWidth="1"/>
    <col min="21" max="21" width="3.375" style="0" customWidth="1"/>
    <col min="22" max="22" width="11.625" style="34" customWidth="1"/>
  </cols>
  <sheetData>
    <row r="1" ht="16.5">
      <c r="A1" t="s">
        <v>31</v>
      </c>
    </row>
    <row r="2" spans="2:16" ht="16.5">
      <c r="B2" s="36"/>
      <c r="C2" s="36" t="s">
        <v>32</v>
      </c>
      <c r="D2" s="36"/>
      <c r="F2" s="37" t="s">
        <v>33</v>
      </c>
      <c r="G2" s="38"/>
      <c r="H2" s="38"/>
      <c r="J2" s="36"/>
      <c r="K2" s="36"/>
      <c r="L2" s="36"/>
      <c r="P2" s="39" t="s">
        <v>34</v>
      </c>
    </row>
    <row r="3" spans="1:22" ht="16.5">
      <c r="A3" s="40" t="s">
        <v>35</v>
      </c>
      <c r="B3" s="36" t="s">
        <v>36</v>
      </c>
      <c r="C3" s="36" t="s">
        <v>37</v>
      </c>
      <c r="D3" s="36" t="s">
        <v>38</v>
      </c>
      <c r="E3" s="41" t="s">
        <v>39</v>
      </c>
      <c r="F3" s="42" t="s">
        <v>40</v>
      </c>
      <c r="G3" s="42" t="s">
        <v>41</v>
      </c>
      <c r="H3" s="42" t="s">
        <v>42</v>
      </c>
      <c r="I3" s="41" t="s">
        <v>43</v>
      </c>
      <c r="J3" s="36" t="s">
        <v>44</v>
      </c>
      <c r="K3" s="43" t="s">
        <v>45</v>
      </c>
      <c r="L3" s="43" t="s">
        <v>46</v>
      </c>
      <c r="M3" s="44"/>
      <c r="N3" s="43" t="s">
        <v>47</v>
      </c>
      <c r="O3" s="45"/>
      <c r="P3" s="39" t="s">
        <v>37</v>
      </c>
      <c r="Q3" s="39" t="s">
        <v>38</v>
      </c>
      <c r="R3" s="39" t="s">
        <v>44</v>
      </c>
      <c r="S3" s="46" t="s">
        <v>45</v>
      </c>
      <c r="T3" s="46" t="s">
        <v>46</v>
      </c>
      <c r="U3" s="36"/>
      <c r="V3" s="43" t="s">
        <v>47</v>
      </c>
    </row>
    <row r="4" spans="1:22" ht="16.5">
      <c r="A4" s="47">
        <v>1951</v>
      </c>
      <c r="B4" s="48">
        <v>12374</v>
      </c>
      <c r="C4" s="49">
        <v>8955</v>
      </c>
      <c r="D4" s="50">
        <f>E4+I4</f>
        <v>1779</v>
      </c>
      <c r="E4" s="49">
        <v>1328</v>
      </c>
      <c r="F4" s="51">
        <v>213</v>
      </c>
      <c r="G4" s="51">
        <v>387</v>
      </c>
      <c r="H4" s="51">
        <v>728</v>
      </c>
      <c r="I4" s="48">
        <v>451</v>
      </c>
      <c r="J4" s="49">
        <v>2219</v>
      </c>
      <c r="K4" s="49">
        <v>1257</v>
      </c>
      <c r="L4" s="49">
        <v>1836</v>
      </c>
      <c r="M4" s="44"/>
      <c r="N4" s="44">
        <f>B4-C4-J4</f>
        <v>1200</v>
      </c>
      <c r="O4" s="45"/>
      <c r="P4" s="35">
        <f>C4/B4*100</f>
        <v>72.36948440278003</v>
      </c>
      <c r="Q4" s="35">
        <f>D4/B4*100</f>
        <v>14.37691934701794</v>
      </c>
      <c r="R4" s="35">
        <f>J4/B4*100</f>
        <v>17.93276224341361</v>
      </c>
      <c r="S4" s="35">
        <f>K4/B4*100</f>
        <v>10.15839663811217</v>
      </c>
      <c r="T4" s="35">
        <f>L4/B4*100</f>
        <v>14.837562631323745</v>
      </c>
      <c r="V4" s="35">
        <f>N4/B4*100</f>
        <v>9.697753353806368</v>
      </c>
    </row>
    <row r="5" spans="1:22" ht="16.5">
      <c r="A5" s="47">
        <v>1952</v>
      </c>
      <c r="B5" s="48">
        <v>17320</v>
      </c>
      <c r="C5" s="49">
        <v>12765</v>
      </c>
      <c r="D5" s="50">
        <f aca="true" t="shared" si="0" ref="D5:D60">E5+I5</f>
        <v>2645</v>
      </c>
      <c r="E5" s="49">
        <v>1942</v>
      </c>
      <c r="F5" s="51">
        <v>345</v>
      </c>
      <c r="G5" s="51">
        <v>617</v>
      </c>
      <c r="H5" s="51">
        <v>980</v>
      </c>
      <c r="I5" s="48">
        <v>703</v>
      </c>
      <c r="J5" s="49">
        <v>2963</v>
      </c>
      <c r="K5" s="49">
        <v>1386</v>
      </c>
      <c r="L5" s="49">
        <v>2439</v>
      </c>
      <c r="M5" s="44"/>
      <c r="N5" s="44">
        <f aca="true" t="shared" si="1" ref="N5:N60">B5-C5-J5</f>
        <v>1592</v>
      </c>
      <c r="O5" s="45"/>
      <c r="P5" s="35">
        <f aca="true" t="shared" si="2" ref="P5:P57">C5/B5*100</f>
        <v>73.70092378752886</v>
      </c>
      <c r="Q5" s="35">
        <f aca="true" t="shared" si="3" ref="Q5:Q60">D5/B5*100</f>
        <v>15.27136258660508</v>
      </c>
      <c r="R5" s="35">
        <f aca="true" t="shared" si="4" ref="R5:R60">J5/B5*100</f>
        <v>17.107390300230946</v>
      </c>
      <c r="S5" s="35">
        <f aca="true" t="shared" si="5" ref="S5:S60">K5/B5*100</f>
        <v>8.00230946882217</v>
      </c>
      <c r="T5" s="35">
        <f aca="true" t="shared" si="6" ref="T5:T60">L5/B5*100</f>
        <v>14.081986143187066</v>
      </c>
      <c r="V5" s="35">
        <f aca="true" t="shared" si="7" ref="V5:V60">N5/B5*100</f>
        <v>9.191685912240183</v>
      </c>
    </row>
    <row r="6" spans="1:22" ht="16.5">
      <c r="A6" s="47">
        <v>1953</v>
      </c>
      <c r="B6" s="48">
        <v>23063</v>
      </c>
      <c r="C6" s="49">
        <v>17409</v>
      </c>
      <c r="D6" s="50">
        <f t="shared" si="0"/>
        <v>3230</v>
      </c>
      <c r="E6" s="49">
        <v>2684</v>
      </c>
      <c r="F6" s="51">
        <v>343</v>
      </c>
      <c r="G6" s="51">
        <v>901</v>
      </c>
      <c r="H6" s="51">
        <v>1440</v>
      </c>
      <c r="I6" s="48">
        <v>546</v>
      </c>
      <c r="J6" s="49">
        <v>3610</v>
      </c>
      <c r="K6" s="49">
        <v>1984</v>
      </c>
      <c r="L6" s="49">
        <v>3170</v>
      </c>
      <c r="M6" s="44"/>
      <c r="N6" s="44">
        <f t="shared" si="1"/>
        <v>2044</v>
      </c>
      <c r="O6" s="45"/>
      <c r="P6" s="35">
        <f t="shared" si="2"/>
        <v>75.48454234054546</v>
      </c>
      <c r="Q6" s="35">
        <f t="shared" si="3"/>
        <v>14.005116420240213</v>
      </c>
      <c r="R6" s="35">
        <f t="shared" si="4"/>
        <v>15.65277717556259</v>
      </c>
      <c r="S6" s="35">
        <f t="shared" si="5"/>
        <v>8.602523522525257</v>
      </c>
      <c r="T6" s="35">
        <f t="shared" si="6"/>
        <v>13.74495945887352</v>
      </c>
      <c r="V6" s="35">
        <f t="shared" si="7"/>
        <v>8.862680483891948</v>
      </c>
    </row>
    <row r="7" spans="1:22" ht="16.5">
      <c r="A7" s="47">
        <v>1954</v>
      </c>
      <c r="B7" s="48">
        <v>25342</v>
      </c>
      <c r="C7" s="49">
        <v>18732</v>
      </c>
      <c r="D7" s="50">
        <f t="shared" si="0"/>
        <v>4049</v>
      </c>
      <c r="E7" s="49">
        <v>3345</v>
      </c>
      <c r="F7" s="51">
        <v>466</v>
      </c>
      <c r="G7" s="51">
        <v>771</v>
      </c>
      <c r="H7" s="51">
        <v>2108</v>
      </c>
      <c r="I7" s="48">
        <v>704</v>
      </c>
      <c r="J7" s="49">
        <v>4668</v>
      </c>
      <c r="K7" s="49">
        <v>1634</v>
      </c>
      <c r="L7" s="49">
        <v>3741</v>
      </c>
      <c r="M7" s="44"/>
      <c r="N7" s="44">
        <f t="shared" si="1"/>
        <v>1942</v>
      </c>
      <c r="O7" s="45"/>
      <c r="P7" s="35">
        <f t="shared" si="2"/>
        <v>73.91681793070791</v>
      </c>
      <c r="Q7" s="35">
        <f t="shared" si="3"/>
        <v>15.977428774366665</v>
      </c>
      <c r="R7" s="35">
        <f t="shared" si="4"/>
        <v>18.420014205666483</v>
      </c>
      <c r="S7" s="35">
        <f t="shared" si="5"/>
        <v>6.4477941756767425</v>
      </c>
      <c r="T7" s="35">
        <f t="shared" si="6"/>
        <v>14.762055086417805</v>
      </c>
      <c r="V7" s="35">
        <f t="shared" si="7"/>
        <v>7.663167863625602</v>
      </c>
    </row>
    <row r="8" spans="1:22" ht="16.5">
      <c r="A8" s="47">
        <v>1955</v>
      </c>
      <c r="B8" s="48">
        <v>30181</v>
      </c>
      <c r="C8" s="49">
        <v>21723</v>
      </c>
      <c r="D8" s="50">
        <f t="shared" si="0"/>
        <v>4007</v>
      </c>
      <c r="E8" s="49">
        <v>3410</v>
      </c>
      <c r="F8" s="51">
        <v>550</v>
      </c>
      <c r="G8" s="51">
        <v>1295</v>
      </c>
      <c r="H8" s="51">
        <v>1565</v>
      </c>
      <c r="I8" s="48">
        <v>597</v>
      </c>
      <c r="J8" s="49">
        <v>5746</v>
      </c>
      <c r="K8" s="49">
        <v>2475</v>
      </c>
      <c r="L8" s="49">
        <v>3770</v>
      </c>
      <c r="M8" s="44"/>
      <c r="N8" s="44">
        <f t="shared" si="1"/>
        <v>2712</v>
      </c>
      <c r="O8" s="45"/>
      <c r="P8" s="35">
        <f t="shared" si="2"/>
        <v>71.97574633047282</v>
      </c>
      <c r="Q8" s="35">
        <f t="shared" si="3"/>
        <v>13.276564726152214</v>
      </c>
      <c r="R8" s="35">
        <f t="shared" si="4"/>
        <v>19.038467910274676</v>
      </c>
      <c r="S8" s="35">
        <f t="shared" si="5"/>
        <v>8.20052350816739</v>
      </c>
      <c r="T8" s="35">
        <f t="shared" si="6"/>
        <v>12.491302475067096</v>
      </c>
      <c r="V8" s="35">
        <f t="shared" si="7"/>
        <v>8.98578575925251</v>
      </c>
    </row>
    <row r="9" spans="1:22" ht="16.5">
      <c r="A9" s="47">
        <v>1956</v>
      </c>
      <c r="B9" s="48">
        <v>34688</v>
      </c>
      <c r="C9" s="49">
        <v>24370</v>
      </c>
      <c r="D9" s="50">
        <f t="shared" si="0"/>
        <v>5538</v>
      </c>
      <c r="E9" s="49">
        <v>4605</v>
      </c>
      <c r="F9" s="51">
        <v>620</v>
      </c>
      <c r="G9" s="51">
        <v>1741</v>
      </c>
      <c r="H9" s="51">
        <v>2244</v>
      </c>
      <c r="I9" s="48">
        <v>933</v>
      </c>
      <c r="J9" s="49">
        <v>7139</v>
      </c>
      <c r="K9" s="49">
        <v>3110</v>
      </c>
      <c r="L9" s="49">
        <v>5469</v>
      </c>
      <c r="M9" s="44"/>
      <c r="N9" s="44">
        <f t="shared" si="1"/>
        <v>3179</v>
      </c>
      <c r="O9" s="45"/>
      <c r="P9" s="35">
        <f t="shared" si="2"/>
        <v>70.25484317343174</v>
      </c>
      <c r="Q9" s="35">
        <f t="shared" si="3"/>
        <v>15.965175276752769</v>
      </c>
      <c r="R9" s="35">
        <f t="shared" si="4"/>
        <v>20.580604243542435</v>
      </c>
      <c r="S9" s="35">
        <f t="shared" si="5"/>
        <v>8.965636531365313</v>
      </c>
      <c r="T9" s="35">
        <f t="shared" si="6"/>
        <v>15.766259225092252</v>
      </c>
      <c r="V9" s="35">
        <f t="shared" si="7"/>
        <v>9.164552583025829</v>
      </c>
    </row>
    <row r="10" spans="1:22" ht="16.5">
      <c r="A10" s="47">
        <v>1957</v>
      </c>
      <c r="B10" s="48">
        <v>40546</v>
      </c>
      <c r="C10" s="49">
        <v>27952</v>
      </c>
      <c r="D10" s="50">
        <f t="shared" si="0"/>
        <v>6374</v>
      </c>
      <c r="E10" s="49">
        <v>5302</v>
      </c>
      <c r="F10" s="51">
        <v>912</v>
      </c>
      <c r="G10" s="51">
        <v>2084</v>
      </c>
      <c r="H10" s="51">
        <v>2306</v>
      </c>
      <c r="I10" s="48">
        <v>1072</v>
      </c>
      <c r="J10" s="49">
        <v>8276</v>
      </c>
      <c r="K10" s="49">
        <v>3889</v>
      </c>
      <c r="L10" s="49">
        <v>5945</v>
      </c>
      <c r="M10" s="44"/>
      <c r="N10" s="44">
        <f t="shared" si="1"/>
        <v>4318</v>
      </c>
      <c r="O10" s="45"/>
      <c r="P10" s="35">
        <f t="shared" si="2"/>
        <v>68.93898288363833</v>
      </c>
      <c r="Q10" s="35">
        <f t="shared" si="3"/>
        <v>15.720416317269276</v>
      </c>
      <c r="R10" s="35">
        <f t="shared" si="4"/>
        <v>20.41138460020717</v>
      </c>
      <c r="S10" s="35">
        <f t="shared" si="5"/>
        <v>9.591575001233167</v>
      </c>
      <c r="T10" s="35">
        <f t="shared" si="6"/>
        <v>14.66235880234795</v>
      </c>
      <c r="V10" s="35">
        <f t="shared" si="7"/>
        <v>10.64963251615449</v>
      </c>
    </row>
    <row r="11" spans="1:22" ht="16.5">
      <c r="A11" s="47">
        <v>1958</v>
      </c>
      <c r="B11" s="48">
        <v>45455</v>
      </c>
      <c r="C11" s="49">
        <v>31257</v>
      </c>
      <c r="D11" s="50">
        <f t="shared" si="0"/>
        <v>7500</v>
      </c>
      <c r="E11" s="49">
        <v>6807</v>
      </c>
      <c r="F11" s="51">
        <v>1063</v>
      </c>
      <c r="G11" s="51">
        <v>3068</v>
      </c>
      <c r="H11" s="51">
        <v>2676</v>
      </c>
      <c r="I11" s="48">
        <v>693</v>
      </c>
      <c r="J11" s="49">
        <v>9564</v>
      </c>
      <c r="K11" s="49">
        <v>4689</v>
      </c>
      <c r="L11" s="49">
        <v>7555</v>
      </c>
      <c r="M11" s="44"/>
      <c r="N11" s="44">
        <f t="shared" si="1"/>
        <v>4634</v>
      </c>
      <c r="O11" s="45"/>
      <c r="P11" s="35">
        <f t="shared" si="2"/>
        <v>68.76471235287647</v>
      </c>
      <c r="Q11" s="35">
        <f t="shared" si="3"/>
        <v>16.499835001649984</v>
      </c>
      <c r="R11" s="35">
        <f t="shared" si="4"/>
        <v>21.04058959410406</v>
      </c>
      <c r="S11" s="35">
        <f t="shared" si="5"/>
        <v>10.31569684303157</v>
      </c>
      <c r="T11" s="35">
        <f t="shared" si="6"/>
        <v>16.620833791662086</v>
      </c>
      <c r="V11" s="35">
        <f t="shared" si="7"/>
        <v>10.19469805301947</v>
      </c>
    </row>
    <row r="12" spans="1:22" ht="16.5">
      <c r="A12" s="47">
        <v>1959</v>
      </c>
      <c r="B12" s="48">
        <v>52401</v>
      </c>
      <c r="C12" s="49">
        <v>35885</v>
      </c>
      <c r="D12" s="50">
        <f t="shared" si="0"/>
        <v>9798</v>
      </c>
      <c r="E12" s="49">
        <v>8661</v>
      </c>
      <c r="F12" s="51">
        <v>1281</v>
      </c>
      <c r="G12" s="51">
        <v>3403</v>
      </c>
      <c r="H12" s="51">
        <v>3977</v>
      </c>
      <c r="I12" s="48">
        <v>1137</v>
      </c>
      <c r="J12" s="49">
        <v>10999</v>
      </c>
      <c r="K12" s="49">
        <v>6573</v>
      </c>
      <c r="L12" s="49">
        <v>10854</v>
      </c>
      <c r="M12" s="44"/>
      <c r="N12" s="44">
        <f t="shared" si="1"/>
        <v>5517</v>
      </c>
      <c r="O12" s="45"/>
      <c r="P12" s="35">
        <f t="shared" si="2"/>
        <v>68.48151752829145</v>
      </c>
      <c r="Q12" s="35">
        <f t="shared" si="3"/>
        <v>18.698116448159386</v>
      </c>
      <c r="R12" s="35">
        <f t="shared" si="4"/>
        <v>20.990057441651878</v>
      </c>
      <c r="S12" s="35">
        <f t="shared" si="5"/>
        <v>12.543653747065894</v>
      </c>
      <c r="T12" s="35">
        <f t="shared" si="6"/>
        <v>20.713345165168604</v>
      </c>
      <c r="V12" s="35">
        <f t="shared" si="7"/>
        <v>10.52842503005668</v>
      </c>
    </row>
    <row r="13" spans="1:22" ht="16.5">
      <c r="A13" s="47">
        <v>1960</v>
      </c>
      <c r="B13" s="48">
        <v>63167</v>
      </c>
      <c r="C13" s="49">
        <v>42845</v>
      </c>
      <c r="D13" s="50">
        <f t="shared" si="0"/>
        <v>12692</v>
      </c>
      <c r="E13" s="49">
        <v>10435</v>
      </c>
      <c r="F13" s="51">
        <v>1438</v>
      </c>
      <c r="G13" s="51">
        <v>3546</v>
      </c>
      <c r="H13" s="51">
        <v>5451</v>
      </c>
      <c r="I13" s="48">
        <v>2257</v>
      </c>
      <c r="J13" s="49">
        <v>12332</v>
      </c>
      <c r="K13" s="49">
        <v>7192</v>
      </c>
      <c r="L13" s="49">
        <v>11894</v>
      </c>
      <c r="M13" s="44"/>
      <c r="N13" s="44">
        <f t="shared" si="1"/>
        <v>7990</v>
      </c>
      <c r="O13" s="45"/>
      <c r="P13" s="35">
        <f t="shared" si="2"/>
        <v>67.82813811008913</v>
      </c>
      <c r="Q13" s="35">
        <f t="shared" si="3"/>
        <v>20.09276995899758</v>
      </c>
      <c r="R13" s="35">
        <f t="shared" si="4"/>
        <v>19.52285212215239</v>
      </c>
      <c r="S13" s="35">
        <f t="shared" si="5"/>
        <v>11.38569189608498</v>
      </c>
      <c r="T13" s="35">
        <f t="shared" si="6"/>
        <v>18.82945208732408</v>
      </c>
      <c r="V13" s="35">
        <f t="shared" si="7"/>
        <v>12.649009767758482</v>
      </c>
    </row>
    <row r="14" spans="1:22" ht="16.5">
      <c r="A14" s="52">
        <v>1961</v>
      </c>
      <c r="B14" s="48">
        <v>70746</v>
      </c>
      <c r="C14" s="49">
        <v>47841</v>
      </c>
      <c r="D14" s="50">
        <f t="shared" si="0"/>
        <v>14053</v>
      </c>
      <c r="E14" s="49">
        <v>11419</v>
      </c>
      <c r="F14" s="51">
        <v>1595</v>
      </c>
      <c r="G14" s="51">
        <v>4063</v>
      </c>
      <c r="H14" s="51">
        <v>5761</v>
      </c>
      <c r="I14" s="48">
        <v>2634</v>
      </c>
      <c r="J14" s="49">
        <v>13817</v>
      </c>
      <c r="K14" s="49">
        <v>9803</v>
      </c>
      <c r="L14" s="49">
        <v>14768</v>
      </c>
      <c r="M14" s="44"/>
      <c r="N14" s="44">
        <f t="shared" si="1"/>
        <v>9088</v>
      </c>
      <c r="O14" s="45"/>
      <c r="P14" s="35">
        <f t="shared" si="2"/>
        <v>67.6236112289034</v>
      </c>
      <c r="Q14" s="35">
        <f t="shared" si="3"/>
        <v>19.86402058066887</v>
      </c>
      <c r="R14" s="35">
        <f t="shared" si="4"/>
        <v>19.530432815989595</v>
      </c>
      <c r="S14" s="35">
        <f t="shared" si="5"/>
        <v>13.856613801487011</v>
      </c>
      <c r="T14" s="35">
        <f t="shared" si="6"/>
        <v>20.874678427048877</v>
      </c>
      <c r="V14" s="35">
        <f t="shared" si="7"/>
        <v>12.845955955107002</v>
      </c>
    </row>
    <row r="15" spans="1:22" ht="16.5">
      <c r="A15" s="52">
        <v>1962</v>
      </c>
      <c r="B15" s="48">
        <v>77869</v>
      </c>
      <c r="C15" s="49">
        <v>52413</v>
      </c>
      <c r="D15" s="50">
        <f t="shared" si="0"/>
        <v>13799</v>
      </c>
      <c r="E15" s="49">
        <v>11689</v>
      </c>
      <c r="F15" s="51">
        <v>1673</v>
      </c>
      <c r="G15" s="51">
        <v>4004</v>
      </c>
      <c r="H15" s="51">
        <v>6012</v>
      </c>
      <c r="I15" s="48">
        <v>2110</v>
      </c>
      <c r="J15" s="49">
        <v>15774</v>
      </c>
      <c r="K15" s="49">
        <v>10498</v>
      </c>
      <c r="L15" s="49">
        <v>14615</v>
      </c>
      <c r="M15" s="44"/>
      <c r="N15" s="44">
        <f t="shared" si="1"/>
        <v>9682</v>
      </c>
      <c r="O15" s="45"/>
      <c r="P15" s="35">
        <f t="shared" si="2"/>
        <v>67.30919878257072</v>
      </c>
      <c r="Q15" s="35">
        <f t="shared" si="3"/>
        <v>17.720787476402677</v>
      </c>
      <c r="R15" s="35">
        <f t="shared" si="4"/>
        <v>20.257098460234495</v>
      </c>
      <c r="S15" s="35">
        <f t="shared" si="5"/>
        <v>13.481616561147568</v>
      </c>
      <c r="T15" s="35">
        <f t="shared" si="6"/>
        <v>18.76870128035547</v>
      </c>
      <c r="V15" s="35">
        <f t="shared" si="7"/>
        <v>12.433702757194776</v>
      </c>
    </row>
    <row r="16" spans="1:22" ht="16.5">
      <c r="A16" s="52">
        <v>1963</v>
      </c>
      <c r="B16" s="48">
        <v>88044</v>
      </c>
      <c r="C16" s="49">
        <v>56273</v>
      </c>
      <c r="D16" s="50">
        <f t="shared" si="0"/>
        <v>16029</v>
      </c>
      <c r="E16" s="49">
        <v>13414</v>
      </c>
      <c r="F16" s="51">
        <v>1781</v>
      </c>
      <c r="G16" s="51">
        <v>4304</v>
      </c>
      <c r="H16" s="51">
        <v>7329</v>
      </c>
      <c r="I16" s="48">
        <v>2615</v>
      </c>
      <c r="J16" s="49">
        <v>16741</v>
      </c>
      <c r="K16" s="49">
        <v>15637</v>
      </c>
      <c r="L16" s="49">
        <v>16636</v>
      </c>
      <c r="M16" s="44"/>
      <c r="N16" s="44">
        <f t="shared" si="1"/>
        <v>15030</v>
      </c>
      <c r="O16" s="45"/>
      <c r="P16" s="35">
        <f t="shared" si="2"/>
        <v>63.91463359229477</v>
      </c>
      <c r="Q16" s="35">
        <f t="shared" si="3"/>
        <v>18.205669892326565</v>
      </c>
      <c r="R16" s="35">
        <f t="shared" si="4"/>
        <v>19.014356458134568</v>
      </c>
      <c r="S16" s="35">
        <f t="shared" si="5"/>
        <v>17.760437962836765</v>
      </c>
      <c r="T16" s="35">
        <f t="shared" si="6"/>
        <v>18.89509790559266</v>
      </c>
      <c r="V16" s="35">
        <f t="shared" si="7"/>
        <v>17.07100994957067</v>
      </c>
    </row>
    <row r="17" spans="1:22" ht="16.5">
      <c r="A17" s="52">
        <v>1964</v>
      </c>
      <c r="B17" s="48">
        <v>102819</v>
      </c>
      <c r="C17" s="49">
        <v>64702</v>
      </c>
      <c r="D17" s="50">
        <f t="shared" si="0"/>
        <v>19178</v>
      </c>
      <c r="E17" s="49">
        <v>14961</v>
      </c>
      <c r="F17" s="51">
        <v>2215</v>
      </c>
      <c r="G17" s="51">
        <v>3690</v>
      </c>
      <c r="H17" s="51">
        <v>9056</v>
      </c>
      <c r="I17" s="48">
        <v>4217</v>
      </c>
      <c r="J17" s="49">
        <v>18164</v>
      </c>
      <c r="K17" s="49">
        <v>20371</v>
      </c>
      <c r="L17" s="49">
        <v>19596</v>
      </c>
      <c r="M17" s="44"/>
      <c r="N17" s="44">
        <f t="shared" si="1"/>
        <v>19953</v>
      </c>
      <c r="O17" s="45"/>
      <c r="P17" s="35">
        <f t="shared" si="2"/>
        <v>62.92805804374678</v>
      </c>
      <c r="Q17" s="35">
        <f t="shared" si="3"/>
        <v>18.65219463328762</v>
      </c>
      <c r="R17" s="35">
        <f t="shared" si="4"/>
        <v>17.665995584473688</v>
      </c>
      <c r="S17" s="35">
        <f t="shared" si="5"/>
        <v>19.81248601912098</v>
      </c>
      <c r="T17" s="35">
        <f t="shared" si="6"/>
        <v>19.058734280629068</v>
      </c>
      <c r="V17" s="35">
        <f t="shared" si="7"/>
        <v>19.405946371779535</v>
      </c>
    </row>
    <row r="18" spans="1:22" ht="16.5">
      <c r="A18" s="52">
        <v>1965</v>
      </c>
      <c r="B18" s="48">
        <v>113717</v>
      </c>
      <c r="C18" s="49">
        <v>71979</v>
      </c>
      <c r="D18" s="50">
        <f t="shared" si="0"/>
        <v>25652</v>
      </c>
      <c r="E18" s="49">
        <v>19196</v>
      </c>
      <c r="F18" s="51">
        <v>2410</v>
      </c>
      <c r="G18" s="51">
        <v>4091</v>
      </c>
      <c r="H18" s="51">
        <v>12695</v>
      </c>
      <c r="I18" s="48">
        <v>6456</v>
      </c>
      <c r="J18" s="49">
        <v>19459</v>
      </c>
      <c r="K18" s="49">
        <v>21771</v>
      </c>
      <c r="L18" s="49">
        <v>25144</v>
      </c>
      <c r="M18" s="44"/>
      <c r="N18" s="44">
        <f t="shared" si="1"/>
        <v>22279</v>
      </c>
      <c r="O18" s="45"/>
      <c r="P18" s="35">
        <f t="shared" si="2"/>
        <v>63.2966047292841</v>
      </c>
      <c r="Q18" s="35">
        <f t="shared" si="3"/>
        <v>22.5577530184581</v>
      </c>
      <c r="R18" s="35">
        <f t="shared" si="4"/>
        <v>17.111777482698276</v>
      </c>
      <c r="S18" s="35">
        <f t="shared" si="5"/>
        <v>19.144894782662224</v>
      </c>
      <c r="T18" s="35">
        <f t="shared" si="6"/>
        <v>22.111030013102702</v>
      </c>
      <c r="V18" s="35">
        <f t="shared" si="7"/>
        <v>19.591617788017622</v>
      </c>
    </row>
    <row r="19" spans="1:22" ht="16.5">
      <c r="A19" s="52">
        <v>1966</v>
      </c>
      <c r="B19" s="48">
        <v>127292</v>
      </c>
      <c r="C19" s="49">
        <v>77711</v>
      </c>
      <c r="D19" s="50">
        <f t="shared" si="0"/>
        <v>26847</v>
      </c>
      <c r="E19" s="49">
        <v>24142</v>
      </c>
      <c r="F19" s="51">
        <v>2756</v>
      </c>
      <c r="G19" s="51">
        <v>5991</v>
      </c>
      <c r="H19" s="51">
        <v>15395</v>
      </c>
      <c r="I19" s="48">
        <v>2705</v>
      </c>
      <c r="J19" s="49">
        <v>22385</v>
      </c>
      <c r="K19" s="49">
        <v>27522</v>
      </c>
      <c r="L19" s="49">
        <v>27173</v>
      </c>
      <c r="M19" s="44"/>
      <c r="N19" s="44">
        <f t="shared" si="1"/>
        <v>27196</v>
      </c>
      <c r="O19" s="45"/>
      <c r="P19" s="35">
        <f t="shared" si="2"/>
        <v>61.04939823398171</v>
      </c>
      <c r="Q19" s="35">
        <f t="shared" si="3"/>
        <v>21.090877667096127</v>
      </c>
      <c r="R19" s="35">
        <f t="shared" si="4"/>
        <v>17.58555133079848</v>
      </c>
      <c r="S19" s="35">
        <f t="shared" si="5"/>
        <v>21.621154510888353</v>
      </c>
      <c r="T19" s="35">
        <f t="shared" si="6"/>
        <v>21.34698174276467</v>
      </c>
      <c r="V19" s="35">
        <f t="shared" si="7"/>
        <v>21.36505043521981</v>
      </c>
    </row>
    <row r="20" spans="1:22" ht="16.5">
      <c r="A20" s="52">
        <v>1967</v>
      </c>
      <c r="B20" s="48">
        <v>147285</v>
      </c>
      <c r="C20" s="49">
        <v>88174</v>
      </c>
      <c r="D20" s="50">
        <f t="shared" si="0"/>
        <v>35983</v>
      </c>
      <c r="E20" s="49">
        <v>30123</v>
      </c>
      <c r="F20" s="51">
        <v>3343</v>
      </c>
      <c r="G20" s="51">
        <v>8434</v>
      </c>
      <c r="H20" s="51">
        <v>18346</v>
      </c>
      <c r="I20" s="48">
        <v>5860</v>
      </c>
      <c r="J20" s="49">
        <v>26113</v>
      </c>
      <c r="K20" s="49">
        <v>32286</v>
      </c>
      <c r="L20" s="49">
        <v>35271</v>
      </c>
      <c r="M20" s="44"/>
      <c r="N20" s="44">
        <f t="shared" si="1"/>
        <v>32998</v>
      </c>
      <c r="O20" s="45"/>
      <c r="P20" s="35">
        <f t="shared" si="2"/>
        <v>59.866245714091725</v>
      </c>
      <c r="Q20" s="35">
        <f t="shared" si="3"/>
        <v>24.430865329123808</v>
      </c>
      <c r="R20" s="35">
        <f t="shared" si="4"/>
        <v>17.729571918389517</v>
      </c>
      <c r="S20" s="35">
        <f t="shared" si="5"/>
        <v>21.920765862104084</v>
      </c>
      <c r="T20" s="35">
        <f t="shared" si="6"/>
        <v>23.947448823709134</v>
      </c>
      <c r="V20" s="35">
        <f t="shared" si="7"/>
        <v>22.404182367518757</v>
      </c>
    </row>
    <row r="21" spans="1:22" ht="16.5">
      <c r="A21" s="52">
        <v>1968</v>
      </c>
      <c r="B21" s="48">
        <v>171743</v>
      </c>
      <c r="C21" s="49">
        <v>102735</v>
      </c>
      <c r="D21" s="50">
        <f t="shared" si="0"/>
        <v>42764</v>
      </c>
      <c r="E21" s="49">
        <v>37459</v>
      </c>
      <c r="F21" s="51">
        <v>4102</v>
      </c>
      <c r="G21" s="51">
        <v>11236</v>
      </c>
      <c r="H21" s="51">
        <v>22121</v>
      </c>
      <c r="I21" s="48">
        <v>5305</v>
      </c>
      <c r="J21" s="49">
        <v>31076</v>
      </c>
      <c r="K21" s="49">
        <v>41268</v>
      </c>
      <c r="L21" s="49">
        <v>46100</v>
      </c>
      <c r="M21" s="44"/>
      <c r="N21" s="44">
        <f t="shared" si="1"/>
        <v>37932</v>
      </c>
      <c r="O21" s="45"/>
      <c r="P21" s="35">
        <f t="shared" si="2"/>
        <v>59.81903192560978</v>
      </c>
      <c r="Q21" s="35">
        <f t="shared" si="3"/>
        <v>24.899995924142466</v>
      </c>
      <c r="R21" s="35">
        <f t="shared" si="4"/>
        <v>18.094478377575797</v>
      </c>
      <c r="S21" s="35">
        <f t="shared" si="5"/>
        <v>24.02892694316508</v>
      </c>
      <c r="T21" s="35">
        <f t="shared" si="6"/>
        <v>26.84243317049312</v>
      </c>
      <c r="V21" s="35">
        <f t="shared" si="7"/>
        <v>22.086489696814425</v>
      </c>
    </row>
    <row r="22" spans="1:22" ht="16.5">
      <c r="A22" s="52">
        <v>1969</v>
      </c>
      <c r="B22" s="48">
        <v>199222</v>
      </c>
      <c r="C22" s="49">
        <v>115084</v>
      </c>
      <c r="D22" s="50">
        <f t="shared" si="0"/>
        <v>48446</v>
      </c>
      <c r="E22" s="49">
        <v>43791</v>
      </c>
      <c r="F22" s="51">
        <v>5288</v>
      </c>
      <c r="G22" s="51">
        <v>13258</v>
      </c>
      <c r="H22" s="51">
        <v>25245</v>
      </c>
      <c r="I22" s="48">
        <v>4655</v>
      </c>
      <c r="J22" s="49">
        <v>37116</v>
      </c>
      <c r="K22" s="49">
        <v>52909</v>
      </c>
      <c r="L22" s="49">
        <v>54333</v>
      </c>
      <c r="M22" s="44"/>
      <c r="N22" s="44">
        <f t="shared" si="1"/>
        <v>47022</v>
      </c>
      <c r="O22" s="45"/>
      <c r="P22" s="35">
        <f t="shared" si="2"/>
        <v>57.76671251167039</v>
      </c>
      <c r="Q22" s="35">
        <f t="shared" si="3"/>
        <v>24.317595446286052</v>
      </c>
      <c r="R22" s="35">
        <f t="shared" si="4"/>
        <v>18.630472538173496</v>
      </c>
      <c r="S22" s="35">
        <f t="shared" si="5"/>
        <v>26.557809880434892</v>
      </c>
      <c r="T22" s="35">
        <f t="shared" si="6"/>
        <v>27.272590376564835</v>
      </c>
      <c r="V22" s="35">
        <f t="shared" si="7"/>
        <v>23.602814950156105</v>
      </c>
    </row>
    <row r="23" spans="1:22" ht="16.5">
      <c r="A23" s="52">
        <v>1970</v>
      </c>
      <c r="B23" s="48">
        <v>229562</v>
      </c>
      <c r="C23" s="49">
        <v>129119</v>
      </c>
      <c r="D23" s="50">
        <f t="shared" si="0"/>
        <v>58147</v>
      </c>
      <c r="E23" s="49">
        <v>49315</v>
      </c>
      <c r="F23" s="51">
        <v>6591</v>
      </c>
      <c r="G23" s="51">
        <v>14666</v>
      </c>
      <c r="H23" s="51">
        <v>28058</v>
      </c>
      <c r="I23" s="48">
        <v>8832</v>
      </c>
      <c r="J23" s="49">
        <v>42410</v>
      </c>
      <c r="K23" s="49">
        <v>68746</v>
      </c>
      <c r="L23" s="49">
        <v>68860</v>
      </c>
      <c r="M23" s="44"/>
      <c r="N23" s="44">
        <f t="shared" si="1"/>
        <v>58033</v>
      </c>
      <c r="O23" s="45"/>
      <c r="P23" s="35">
        <f t="shared" si="2"/>
        <v>56.2458072329044</v>
      </c>
      <c r="Q23" s="35">
        <f t="shared" si="3"/>
        <v>25.329540603409974</v>
      </c>
      <c r="R23" s="35">
        <f t="shared" si="4"/>
        <v>18.474311950584156</v>
      </c>
      <c r="S23" s="35">
        <f t="shared" si="5"/>
        <v>29.94659394847579</v>
      </c>
      <c r="T23" s="35">
        <f t="shared" si="6"/>
        <v>29.996253735374324</v>
      </c>
      <c r="V23" s="35">
        <f t="shared" si="7"/>
        <v>25.27988081651144</v>
      </c>
    </row>
    <row r="24" spans="1:22" ht="16.5">
      <c r="A24" s="52">
        <v>1971</v>
      </c>
      <c r="B24" s="48">
        <v>266884</v>
      </c>
      <c r="C24" s="49">
        <v>144359</v>
      </c>
      <c r="D24" s="50">
        <f t="shared" si="0"/>
        <v>69434</v>
      </c>
      <c r="E24" s="49">
        <v>61537</v>
      </c>
      <c r="F24" s="51">
        <v>7279</v>
      </c>
      <c r="G24" s="51">
        <v>19624</v>
      </c>
      <c r="H24" s="51">
        <v>34634</v>
      </c>
      <c r="I24" s="48">
        <v>7897</v>
      </c>
      <c r="J24" s="49">
        <v>46603</v>
      </c>
      <c r="K24" s="49">
        <v>93776</v>
      </c>
      <c r="L24" s="49">
        <v>87288</v>
      </c>
      <c r="M24" s="44"/>
      <c r="N24" s="44">
        <f t="shared" si="1"/>
        <v>75922</v>
      </c>
      <c r="O24" s="45"/>
      <c r="P24" s="35">
        <f t="shared" si="2"/>
        <v>54.090541208914736</v>
      </c>
      <c r="Q24" s="35">
        <f t="shared" si="3"/>
        <v>26.016546514590612</v>
      </c>
      <c r="R24" s="35">
        <f t="shared" si="4"/>
        <v>17.46189355675125</v>
      </c>
      <c r="S24" s="35">
        <f t="shared" si="5"/>
        <v>35.137363049114974</v>
      </c>
      <c r="T24" s="35">
        <f t="shared" si="6"/>
        <v>32.70634432937156</v>
      </c>
      <c r="V24" s="35">
        <f t="shared" si="7"/>
        <v>28.447565234334014</v>
      </c>
    </row>
    <row r="25" spans="1:22" ht="16.5">
      <c r="A25" s="52">
        <v>1972</v>
      </c>
      <c r="B25" s="48">
        <v>319964</v>
      </c>
      <c r="C25" s="49">
        <v>166728</v>
      </c>
      <c r="D25" s="50">
        <f t="shared" si="0"/>
        <v>81525</v>
      </c>
      <c r="E25" s="49">
        <v>75421</v>
      </c>
      <c r="F25" s="51">
        <v>8370</v>
      </c>
      <c r="G25" s="51">
        <v>25053</v>
      </c>
      <c r="H25" s="51">
        <v>41998</v>
      </c>
      <c r="I25" s="48">
        <v>6104</v>
      </c>
      <c r="J25" s="49">
        <v>51968</v>
      </c>
      <c r="K25" s="49">
        <v>133610</v>
      </c>
      <c r="L25" s="49">
        <v>113867</v>
      </c>
      <c r="M25" s="44"/>
      <c r="N25" s="44">
        <f t="shared" si="1"/>
        <v>101268</v>
      </c>
      <c r="O25" s="45"/>
      <c r="P25" s="35">
        <f t="shared" si="2"/>
        <v>52.10836219074646</v>
      </c>
      <c r="Q25" s="35">
        <f t="shared" si="3"/>
        <v>25.479428935755273</v>
      </c>
      <c r="R25" s="35">
        <f t="shared" si="4"/>
        <v>16.241827205560625</v>
      </c>
      <c r="S25" s="35">
        <f t="shared" si="5"/>
        <v>41.75782275505994</v>
      </c>
      <c r="T25" s="35">
        <f t="shared" si="6"/>
        <v>35.5874410871223</v>
      </c>
      <c r="V25" s="35">
        <f t="shared" si="7"/>
        <v>31.649810603692913</v>
      </c>
    </row>
    <row r="26" spans="1:22" ht="16.5">
      <c r="A26" s="52">
        <v>1973</v>
      </c>
      <c r="B26" s="48">
        <v>415607</v>
      </c>
      <c r="C26" s="49">
        <v>209760</v>
      </c>
      <c r="D26" s="50">
        <f t="shared" si="0"/>
        <v>119951</v>
      </c>
      <c r="E26" s="49">
        <v>102879</v>
      </c>
      <c r="F26" s="51">
        <v>11809</v>
      </c>
      <c r="G26" s="51">
        <v>29623</v>
      </c>
      <c r="H26" s="51">
        <v>61447</v>
      </c>
      <c r="I26" s="48">
        <v>17072</v>
      </c>
      <c r="J26" s="49">
        <v>64132</v>
      </c>
      <c r="K26" s="49">
        <v>193755</v>
      </c>
      <c r="L26" s="49">
        <v>171991</v>
      </c>
      <c r="M26" s="44"/>
      <c r="N26" s="44">
        <f t="shared" si="1"/>
        <v>141715</v>
      </c>
      <c r="O26" s="45"/>
      <c r="P26" s="35">
        <f t="shared" si="2"/>
        <v>50.47075722978679</v>
      </c>
      <c r="Q26" s="35">
        <f t="shared" si="3"/>
        <v>28.86164092520097</v>
      </c>
      <c r="R26" s="35">
        <f t="shared" si="4"/>
        <v>15.43092392572791</v>
      </c>
      <c r="S26" s="35">
        <f t="shared" si="5"/>
        <v>46.6197633822337</v>
      </c>
      <c r="T26" s="35">
        <f t="shared" si="6"/>
        <v>41.38308546294937</v>
      </c>
      <c r="V26" s="35">
        <f t="shared" si="7"/>
        <v>34.09831884448529</v>
      </c>
    </row>
    <row r="27" spans="1:22" ht="16.5">
      <c r="A27" s="52">
        <v>1974</v>
      </c>
      <c r="B27" s="48">
        <v>557210</v>
      </c>
      <c r="C27" s="49">
        <v>303454</v>
      </c>
      <c r="D27" s="50">
        <f t="shared" si="0"/>
        <v>216142</v>
      </c>
      <c r="E27" s="49">
        <v>157529</v>
      </c>
      <c r="F27" s="51">
        <v>17805</v>
      </c>
      <c r="G27" s="51">
        <v>50272</v>
      </c>
      <c r="H27" s="51">
        <v>89452</v>
      </c>
      <c r="I27" s="48">
        <v>58613</v>
      </c>
      <c r="J27" s="49">
        <v>80197</v>
      </c>
      <c r="K27" s="49">
        <v>241395</v>
      </c>
      <c r="L27" s="49">
        <v>283978</v>
      </c>
      <c r="M27" s="44"/>
      <c r="N27" s="44">
        <f t="shared" si="1"/>
        <v>173559</v>
      </c>
      <c r="O27" s="45"/>
      <c r="P27" s="35">
        <f t="shared" si="2"/>
        <v>54.45953949139463</v>
      </c>
      <c r="Q27" s="35">
        <f t="shared" si="3"/>
        <v>38.79004325119793</v>
      </c>
      <c r="R27" s="35">
        <f t="shared" si="4"/>
        <v>14.392598840652537</v>
      </c>
      <c r="S27" s="35">
        <f t="shared" si="5"/>
        <v>43.32208682543386</v>
      </c>
      <c r="T27" s="35">
        <f t="shared" si="6"/>
        <v>50.96426840867896</v>
      </c>
      <c r="V27" s="35">
        <f t="shared" si="7"/>
        <v>31.147861667952835</v>
      </c>
    </row>
    <row r="28" spans="1:22" ht="16.5">
      <c r="A28" s="52">
        <v>1975</v>
      </c>
      <c r="B28" s="48">
        <v>598392</v>
      </c>
      <c r="C28" s="49">
        <v>341635</v>
      </c>
      <c r="D28" s="50">
        <f t="shared" si="0"/>
        <v>180166</v>
      </c>
      <c r="E28" s="49">
        <v>184431</v>
      </c>
      <c r="F28" s="51">
        <v>25419</v>
      </c>
      <c r="G28" s="51">
        <v>74910</v>
      </c>
      <c r="H28" s="51">
        <v>84102</v>
      </c>
      <c r="I28" s="48">
        <v>-4265</v>
      </c>
      <c r="J28" s="49">
        <v>95897</v>
      </c>
      <c r="K28" s="49">
        <v>233701</v>
      </c>
      <c r="L28" s="49">
        <v>253007</v>
      </c>
      <c r="M28" s="44"/>
      <c r="N28" s="44">
        <f t="shared" si="1"/>
        <v>160860</v>
      </c>
      <c r="O28" s="45"/>
      <c r="P28" s="35">
        <f t="shared" si="2"/>
        <v>57.092173692161666</v>
      </c>
      <c r="Q28" s="35">
        <f t="shared" si="3"/>
        <v>30.108357063597108</v>
      </c>
      <c r="R28" s="35">
        <f t="shared" si="4"/>
        <v>16.025782430246394</v>
      </c>
      <c r="S28" s="35">
        <f t="shared" si="5"/>
        <v>39.05483362077033</v>
      </c>
      <c r="T28" s="35">
        <f t="shared" si="6"/>
        <v>42.281146806775496</v>
      </c>
      <c r="V28" s="35">
        <f t="shared" si="7"/>
        <v>26.88204387759195</v>
      </c>
    </row>
    <row r="29" spans="1:22" ht="16.5">
      <c r="A29" s="52">
        <v>1976</v>
      </c>
      <c r="B29" s="48">
        <v>718890</v>
      </c>
      <c r="C29" s="49">
        <v>374730</v>
      </c>
      <c r="D29" s="50">
        <f t="shared" si="0"/>
        <v>217671</v>
      </c>
      <c r="E29" s="49">
        <v>197164</v>
      </c>
      <c r="F29" s="51">
        <v>34954</v>
      </c>
      <c r="G29" s="51">
        <v>75944</v>
      </c>
      <c r="H29" s="51">
        <v>86266</v>
      </c>
      <c r="I29" s="48">
        <v>20507</v>
      </c>
      <c r="J29" s="49">
        <v>111227</v>
      </c>
      <c r="K29" s="49">
        <v>336228</v>
      </c>
      <c r="L29" s="49">
        <v>320966</v>
      </c>
      <c r="M29" s="44"/>
      <c r="N29" s="44">
        <f t="shared" si="1"/>
        <v>232933</v>
      </c>
      <c r="O29" s="45"/>
      <c r="P29" s="35">
        <f t="shared" si="2"/>
        <v>52.12619454993115</v>
      </c>
      <c r="Q29" s="35">
        <f t="shared" si="3"/>
        <v>30.27876309310187</v>
      </c>
      <c r="R29" s="35">
        <f t="shared" si="4"/>
        <v>15.472047183852885</v>
      </c>
      <c r="S29" s="35">
        <f t="shared" si="5"/>
        <v>46.770437758210576</v>
      </c>
      <c r="T29" s="35">
        <f t="shared" si="6"/>
        <v>44.64744258509647</v>
      </c>
      <c r="V29" s="35">
        <f t="shared" si="7"/>
        <v>32.40175826621597</v>
      </c>
    </row>
    <row r="30" spans="1:22" ht="16.5">
      <c r="A30" s="52">
        <v>1977</v>
      </c>
      <c r="B30" s="48">
        <v>842736</v>
      </c>
      <c r="C30" s="49">
        <v>434117</v>
      </c>
      <c r="D30" s="50">
        <f t="shared" si="0"/>
        <v>234791</v>
      </c>
      <c r="E30" s="49">
        <v>214431</v>
      </c>
      <c r="F30" s="51">
        <v>43555</v>
      </c>
      <c r="G30" s="51">
        <v>65468</v>
      </c>
      <c r="H30" s="51">
        <v>105408</v>
      </c>
      <c r="I30" s="48">
        <v>20360</v>
      </c>
      <c r="J30" s="49">
        <v>133412</v>
      </c>
      <c r="K30" s="49">
        <v>405534</v>
      </c>
      <c r="L30" s="49">
        <v>365118</v>
      </c>
      <c r="M30" s="44"/>
      <c r="N30" s="44">
        <f t="shared" si="1"/>
        <v>275207</v>
      </c>
      <c r="O30" s="45"/>
      <c r="P30" s="35">
        <f t="shared" si="2"/>
        <v>51.51281065481954</v>
      </c>
      <c r="Q30" s="35">
        <f t="shared" si="3"/>
        <v>27.86056368779784</v>
      </c>
      <c r="R30" s="35">
        <f t="shared" si="4"/>
        <v>15.830817717529571</v>
      </c>
      <c r="S30" s="35">
        <f t="shared" si="5"/>
        <v>48.12111978128382</v>
      </c>
      <c r="T30" s="35">
        <f t="shared" si="6"/>
        <v>43.32531184143077</v>
      </c>
      <c r="V30" s="35">
        <f t="shared" si="7"/>
        <v>32.656371627650884</v>
      </c>
    </row>
    <row r="31" spans="1:22" ht="16.5">
      <c r="A31" s="52">
        <v>1978</v>
      </c>
      <c r="B31" s="48">
        <v>1008607</v>
      </c>
      <c r="C31" s="49">
        <v>507194</v>
      </c>
      <c r="D31" s="50">
        <f t="shared" si="0"/>
        <v>281356</v>
      </c>
      <c r="E31" s="49">
        <v>257282</v>
      </c>
      <c r="F31" s="51">
        <v>43277</v>
      </c>
      <c r="G31" s="51">
        <v>80973</v>
      </c>
      <c r="H31" s="51">
        <v>133032</v>
      </c>
      <c r="I31" s="48">
        <v>24074</v>
      </c>
      <c r="J31" s="49">
        <v>156101</v>
      </c>
      <c r="K31" s="49">
        <v>519372</v>
      </c>
      <c r="L31" s="49">
        <v>455416</v>
      </c>
      <c r="M31" s="44"/>
      <c r="N31" s="44">
        <f t="shared" si="1"/>
        <v>345312</v>
      </c>
      <c r="O31" s="45"/>
      <c r="P31" s="35">
        <f t="shared" si="2"/>
        <v>50.286583376875235</v>
      </c>
      <c r="Q31" s="35">
        <f t="shared" si="3"/>
        <v>27.89550340221712</v>
      </c>
      <c r="R31" s="35">
        <f t="shared" si="4"/>
        <v>15.476890404290275</v>
      </c>
      <c r="S31" s="35">
        <f t="shared" si="5"/>
        <v>51.49399121759019</v>
      </c>
      <c r="T31" s="35">
        <f t="shared" si="6"/>
        <v>45.152968400972824</v>
      </c>
      <c r="V31" s="35">
        <f t="shared" si="7"/>
        <v>34.23652621883449</v>
      </c>
    </row>
    <row r="32" spans="1:22" ht="16.5">
      <c r="A32" s="52">
        <v>1979</v>
      </c>
      <c r="B32" s="48">
        <v>1219331</v>
      </c>
      <c r="C32" s="49">
        <v>618064</v>
      </c>
      <c r="D32" s="50">
        <f t="shared" si="0"/>
        <v>395167</v>
      </c>
      <c r="E32" s="49">
        <v>337704</v>
      </c>
      <c r="F32" s="51">
        <v>51994</v>
      </c>
      <c r="G32" s="51">
        <v>106114</v>
      </c>
      <c r="H32" s="51">
        <v>179596</v>
      </c>
      <c r="I32" s="48">
        <v>57463</v>
      </c>
      <c r="J32" s="49">
        <v>192581</v>
      </c>
      <c r="K32" s="49">
        <v>637586</v>
      </c>
      <c r="L32" s="49">
        <v>624067</v>
      </c>
      <c r="M32" s="44"/>
      <c r="N32" s="44">
        <f t="shared" si="1"/>
        <v>408686</v>
      </c>
      <c r="O32" s="45"/>
      <c r="P32" s="35">
        <f t="shared" si="2"/>
        <v>50.688779338834166</v>
      </c>
      <c r="Q32" s="35">
        <f t="shared" si="3"/>
        <v>32.4085092563053</v>
      </c>
      <c r="R32" s="35">
        <f t="shared" si="4"/>
        <v>15.793988670836711</v>
      </c>
      <c r="S32" s="35">
        <f t="shared" si="5"/>
        <v>52.28982122163711</v>
      </c>
      <c r="T32" s="35">
        <f t="shared" si="6"/>
        <v>51.18109848761328</v>
      </c>
      <c r="V32" s="35">
        <f t="shared" si="7"/>
        <v>33.51723199032912</v>
      </c>
    </row>
    <row r="33" spans="1:22" ht="16.5">
      <c r="A33" s="52">
        <v>1980</v>
      </c>
      <c r="B33" s="48">
        <v>1522272</v>
      </c>
      <c r="C33" s="49">
        <v>785917</v>
      </c>
      <c r="D33" s="50">
        <f t="shared" si="0"/>
        <v>505941</v>
      </c>
      <c r="E33" s="49">
        <v>458476</v>
      </c>
      <c r="F33" s="51">
        <v>68652</v>
      </c>
      <c r="G33" s="51">
        <v>157902</v>
      </c>
      <c r="H33" s="51">
        <v>231922</v>
      </c>
      <c r="I33" s="48">
        <v>47465</v>
      </c>
      <c r="J33" s="49">
        <v>248168</v>
      </c>
      <c r="K33" s="49">
        <v>783272</v>
      </c>
      <c r="L33" s="49">
        <v>801026</v>
      </c>
      <c r="M33" s="44"/>
      <c r="N33" s="44">
        <f t="shared" si="1"/>
        <v>488187</v>
      </c>
      <c r="O33" s="45"/>
      <c r="P33" s="35">
        <f t="shared" si="2"/>
        <v>51.62789567173278</v>
      </c>
      <c r="Q33" s="35">
        <f t="shared" si="3"/>
        <v>33.235913161379834</v>
      </c>
      <c r="R33" s="35">
        <f t="shared" si="4"/>
        <v>16.30247419646423</v>
      </c>
      <c r="S33" s="35">
        <f t="shared" si="5"/>
        <v>51.45414222950957</v>
      </c>
      <c r="T33" s="35">
        <f t="shared" si="6"/>
        <v>52.620425259086424</v>
      </c>
      <c r="V33" s="35">
        <f t="shared" si="7"/>
        <v>32.06963013180299</v>
      </c>
    </row>
    <row r="34" spans="1:22" ht="16.5">
      <c r="A34" s="52">
        <v>1981</v>
      </c>
      <c r="B34" s="48">
        <v>1813290</v>
      </c>
      <c r="C34" s="49">
        <v>946016</v>
      </c>
      <c r="D34" s="50">
        <f t="shared" si="0"/>
        <v>532083</v>
      </c>
      <c r="E34" s="49">
        <v>496293</v>
      </c>
      <c r="F34" s="51">
        <v>79300</v>
      </c>
      <c r="G34" s="51">
        <v>163297</v>
      </c>
      <c r="H34" s="51">
        <v>253696</v>
      </c>
      <c r="I34" s="48">
        <v>35790</v>
      </c>
      <c r="J34" s="49">
        <v>298974</v>
      </c>
      <c r="K34" s="49">
        <v>920920</v>
      </c>
      <c r="L34" s="49">
        <v>884703</v>
      </c>
      <c r="M34" s="44"/>
      <c r="N34" s="44">
        <f t="shared" si="1"/>
        <v>568300</v>
      </c>
      <c r="O34" s="45"/>
      <c r="P34" s="35">
        <f t="shared" si="2"/>
        <v>52.17124673935223</v>
      </c>
      <c r="Q34" s="35">
        <f t="shared" si="3"/>
        <v>29.343513723673542</v>
      </c>
      <c r="R34" s="35">
        <f t="shared" si="4"/>
        <v>16.487930777757555</v>
      </c>
      <c r="S34" s="35">
        <f t="shared" si="5"/>
        <v>50.78724307750001</v>
      </c>
      <c r="T34" s="35">
        <f t="shared" si="6"/>
        <v>48.78993431828334</v>
      </c>
      <c r="V34" s="35">
        <f t="shared" si="7"/>
        <v>31.340822482890218</v>
      </c>
    </row>
    <row r="35" spans="1:22" ht="16.5">
      <c r="A35" s="52">
        <v>1982</v>
      </c>
      <c r="B35" s="48">
        <v>1940573</v>
      </c>
      <c r="C35" s="49">
        <v>1025812</v>
      </c>
      <c r="D35" s="50">
        <f t="shared" si="0"/>
        <v>482074</v>
      </c>
      <c r="E35" s="49">
        <v>493773</v>
      </c>
      <c r="F35" s="51">
        <v>83920</v>
      </c>
      <c r="G35" s="51">
        <v>167652</v>
      </c>
      <c r="H35" s="51">
        <v>242201</v>
      </c>
      <c r="I35" s="48">
        <v>-11699</v>
      </c>
      <c r="J35" s="49">
        <v>334890</v>
      </c>
      <c r="K35" s="49">
        <v>952471</v>
      </c>
      <c r="L35" s="49">
        <v>854674</v>
      </c>
      <c r="M35" s="44"/>
      <c r="N35" s="44">
        <f t="shared" si="1"/>
        <v>579871</v>
      </c>
      <c r="O35" s="45"/>
      <c r="P35" s="35">
        <f t="shared" si="2"/>
        <v>52.86129406108402</v>
      </c>
      <c r="Q35" s="35">
        <f t="shared" si="3"/>
        <v>24.841837951986346</v>
      </c>
      <c r="R35" s="35">
        <f t="shared" si="4"/>
        <v>17.257274011335827</v>
      </c>
      <c r="S35" s="35">
        <f t="shared" si="5"/>
        <v>49.08194641479604</v>
      </c>
      <c r="T35" s="35">
        <f t="shared" si="6"/>
        <v>44.04235243920224</v>
      </c>
      <c r="V35" s="35">
        <f t="shared" si="7"/>
        <v>29.881431927580156</v>
      </c>
    </row>
    <row r="36" spans="1:22" ht="16.5">
      <c r="A36" s="52">
        <v>1983</v>
      </c>
      <c r="B36" s="48">
        <v>2142381</v>
      </c>
      <c r="C36" s="49">
        <v>1108840</v>
      </c>
      <c r="D36" s="50">
        <f t="shared" si="0"/>
        <v>496886</v>
      </c>
      <c r="E36" s="49">
        <v>482455</v>
      </c>
      <c r="F36" s="51">
        <v>78929</v>
      </c>
      <c r="G36" s="51">
        <v>151273</v>
      </c>
      <c r="H36" s="51">
        <v>252253</v>
      </c>
      <c r="I36" s="48">
        <v>14431</v>
      </c>
      <c r="J36" s="49">
        <v>355230</v>
      </c>
      <c r="K36" s="49">
        <v>1118785</v>
      </c>
      <c r="L36" s="49">
        <v>937360</v>
      </c>
      <c r="M36" s="44"/>
      <c r="N36" s="44">
        <f t="shared" si="1"/>
        <v>678311</v>
      </c>
      <c r="O36" s="45"/>
      <c r="P36" s="35">
        <f t="shared" si="2"/>
        <v>51.757367153648204</v>
      </c>
      <c r="Q36" s="35">
        <f t="shared" si="3"/>
        <v>23.193166855008513</v>
      </c>
      <c r="R36" s="35">
        <f t="shared" si="4"/>
        <v>16.581084316935225</v>
      </c>
      <c r="S36" s="35">
        <f t="shared" si="5"/>
        <v>52.22157029958724</v>
      </c>
      <c r="T36" s="35">
        <f t="shared" si="6"/>
        <v>43.75318862517918</v>
      </c>
      <c r="V36" s="35">
        <f t="shared" si="7"/>
        <v>31.66154852941657</v>
      </c>
    </row>
    <row r="37" spans="1:22" ht="16.5">
      <c r="A37" s="52">
        <v>1984</v>
      </c>
      <c r="B37" s="48">
        <v>2392406</v>
      </c>
      <c r="C37" s="49">
        <v>1216997</v>
      </c>
      <c r="D37" s="50">
        <f t="shared" si="0"/>
        <v>524406</v>
      </c>
      <c r="E37" s="49">
        <v>501316</v>
      </c>
      <c r="F37" s="51">
        <v>84046</v>
      </c>
      <c r="G37" s="51">
        <v>128288</v>
      </c>
      <c r="H37" s="51">
        <v>288982</v>
      </c>
      <c r="I37" s="48">
        <v>23090</v>
      </c>
      <c r="J37" s="49">
        <v>388573</v>
      </c>
      <c r="K37" s="49">
        <v>1323742</v>
      </c>
      <c r="L37" s="49">
        <v>1061312</v>
      </c>
      <c r="M37" s="44"/>
      <c r="N37" s="44">
        <f t="shared" si="1"/>
        <v>786836</v>
      </c>
      <c r="O37" s="45"/>
      <c r="P37" s="35">
        <f t="shared" si="2"/>
        <v>50.86916685545848</v>
      </c>
      <c r="Q37" s="35">
        <f t="shared" si="3"/>
        <v>21.919607290735772</v>
      </c>
      <c r="R37" s="35">
        <f t="shared" si="4"/>
        <v>16.241933852364525</v>
      </c>
      <c r="S37" s="35">
        <f t="shared" si="5"/>
        <v>55.33099315082808</v>
      </c>
      <c r="T37" s="35">
        <f t="shared" si="6"/>
        <v>44.36170114938685</v>
      </c>
      <c r="V37" s="35">
        <f t="shared" si="7"/>
        <v>32.888899292177</v>
      </c>
    </row>
    <row r="38" spans="1:22" ht="16.5">
      <c r="A38" s="52">
        <v>1985</v>
      </c>
      <c r="B38" s="48">
        <v>2527478</v>
      </c>
      <c r="C38" s="49">
        <v>1291131</v>
      </c>
      <c r="D38" s="50">
        <f t="shared" si="0"/>
        <v>477610</v>
      </c>
      <c r="E38" s="49">
        <v>472592</v>
      </c>
      <c r="F38" s="51">
        <v>90296</v>
      </c>
      <c r="G38" s="51">
        <v>114449</v>
      </c>
      <c r="H38" s="51">
        <v>267847</v>
      </c>
      <c r="I38" s="48">
        <v>5018</v>
      </c>
      <c r="J38" s="49">
        <v>417254</v>
      </c>
      <c r="K38" s="49">
        <v>1346515</v>
      </c>
      <c r="L38" s="49">
        <v>1005032</v>
      </c>
      <c r="M38" s="44"/>
      <c r="N38" s="44">
        <f t="shared" si="1"/>
        <v>819093</v>
      </c>
      <c r="O38" s="45"/>
      <c r="P38" s="35">
        <f t="shared" si="2"/>
        <v>51.083768088189096</v>
      </c>
      <c r="Q38" s="35">
        <f t="shared" si="3"/>
        <v>18.89670256279184</v>
      </c>
      <c r="R38" s="35">
        <f t="shared" si="4"/>
        <v>16.508709472446448</v>
      </c>
      <c r="S38" s="35">
        <f t="shared" si="5"/>
        <v>53.2750433436018</v>
      </c>
      <c r="T38" s="35">
        <f t="shared" si="6"/>
        <v>39.76422346702918</v>
      </c>
      <c r="V38" s="35">
        <f t="shared" si="7"/>
        <v>32.407522439364456</v>
      </c>
    </row>
    <row r="39" spans="1:22" ht="16.5">
      <c r="A39" s="52">
        <v>1986</v>
      </c>
      <c r="B39" s="48">
        <v>2911773</v>
      </c>
      <c r="C39" s="49">
        <v>1396230</v>
      </c>
      <c r="D39" s="50">
        <f t="shared" si="0"/>
        <v>508874</v>
      </c>
      <c r="E39" s="49">
        <v>525679</v>
      </c>
      <c r="F39" s="51">
        <v>99348</v>
      </c>
      <c r="G39" s="51">
        <v>126507</v>
      </c>
      <c r="H39" s="51">
        <v>299824</v>
      </c>
      <c r="I39" s="48">
        <v>-16805</v>
      </c>
      <c r="J39" s="49">
        <v>441493</v>
      </c>
      <c r="K39" s="49">
        <v>1661848</v>
      </c>
      <c r="L39" s="49">
        <v>1096672</v>
      </c>
      <c r="M39" s="44"/>
      <c r="N39" s="44">
        <f t="shared" si="1"/>
        <v>1074050</v>
      </c>
      <c r="O39" s="45"/>
      <c r="P39" s="35">
        <f t="shared" si="2"/>
        <v>47.95119674507593</v>
      </c>
      <c r="Q39" s="35">
        <f t="shared" si="3"/>
        <v>17.476431026731824</v>
      </c>
      <c r="R39" s="35">
        <f t="shared" si="4"/>
        <v>15.162342668882497</v>
      </c>
      <c r="S39" s="35">
        <f t="shared" si="5"/>
        <v>57.07340510403799</v>
      </c>
      <c r="T39" s="35">
        <f t="shared" si="6"/>
        <v>37.66337554472825</v>
      </c>
      <c r="V39" s="35">
        <f t="shared" si="7"/>
        <v>36.886460586041565</v>
      </c>
    </row>
    <row r="40" spans="1:22" ht="16.5">
      <c r="A40" s="52">
        <v>1987</v>
      </c>
      <c r="B40" s="48">
        <v>3299182</v>
      </c>
      <c r="C40" s="49">
        <v>1574038</v>
      </c>
      <c r="D40" s="50">
        <f t="shared" si="0"/>
        <v>676715</v>
      </c>
      <c r="E40" s="49">
        <v>632379</v>
      </c>
      <c r="F40" s="51">
        <v>113513</v>
      </c>
      <c r="G40" s="51">
        <v>139832</v>
      </c>
      <c r="H40" s="51">
        <v>379034</v>
      </c>
      <c r="I40" s="48">
        <v>44336</v>
      </c>
      <c r="J40" s="49">
        <v>486986</v>
      </c>
      <c r="K40" s="49">
        <v>1858341</v>
      </c>
      <c r="L40" s="49">
        <v>1296898</v>
      </c>
      <c r="M40" s="44"/>
      <c r="N40" s="44">
        <f t="shared" si="1"/>
        <v>1238158</v>
      </c>
      <c r="O40" s="45"/>
      <c r="P40" s="35">
        <f t="shared" si="2"/>
        <v>47.709947496076296</v>
      </c>
      <c r="Q40" s="35">
        <f t="shared" si="3"/>
        <v>20.511599541947064</v>
      </c>
      <c r="R40" s="35">
        <f t="shared" si="4"/>
        <v>14.760810406943298</v>
      </c>
      <c r="S40" s="35">
        <f t="shared" si="5"/>
        <v>56.32732598565341</v>
      </c>
      <c r="T40" s="35">
        <f t="shared" si="6"/>
        <v>39.309683430620076</v>
      </c>
      <c r="V40" s="35">
        <f t="shared" si="7"/>
        <v>37.529242096980404</v>
      </c>
    </row>
    <row r="41" spans="1:22" ht="16.5">
      <c r="A41" s="52">
        <v>1988</v>
      </c>
      <c r="B41" s="48">
        <v>3598836</v>
      </c>
      <c r="C41" s="49">
        <v>1818936</v>
      </c>
      <c r="D41" s="50">
        <f t="shared" si="0"/>
        <v>847467</v>
      </c>
      <c r="E41" s="49">
        <v>747231</v>
      </c>
      <c r="F41" s="51">
        <v>145517</v>
      </c>
      <c r="G41" s="51">
        <v>140359</v>
      </c>
      <c r="H41" s="51">
        <v>461355</v>
      </c>
      <c r="I41" s="48">
        <v>100236</v>
      </c>
      <c r="J41" s="49">
        <v>554466</v>
      </c>
      <c r="K41" s="49">
        <v>1918979</v>
      </c>
      <c r="L41" s="49">
        <v>1541012</v>
      </c>
      <c r="M41" s="44"/>
      <c r="N41" s="44">
        <f t="shared" si="1"/>
        <v>1225434</v>
      </c>
      <c r="O41" s="45"/>
      <c r="P41" s="35">
        <f t="shared" si="2"/>
        <v>50.54234202392107</v>
      </c>
      <c r="Q41" s="35">
        <f t="shared" si="3"/>
        <v>23.548363971017295</v>
      </c>
      <c r="R41" s="35">
        <f t="shared" si="4"/>
        <v>15.406814870141345</v>
      </c>
      <c r="S41" s="35">
        <f t="shared" si="5"/>
        <v>53.32221307111522</v>
      </c>
      <c r="T41" s="35">
        <f t="shared" si="6"/>
        <v>42.81973393619493</v>
      </c>
      <c r="V41" s="35">
        <f t="shared" si="7"/>
        <v>34.05084310593758</v>
      </c>
    </row>
    <row r="42" spans="1:22" ht="16.5">
      <c r="A42" s="52">
        <v>1989</v>
      </c>
      <c r="B42" s="48">
        <v>4033429</v>
      </c>
      <c r="C42" s="49">
        <v>2150321</v>
      </c>
      <c r="D42" s="50">
        <f t="shared" si="0"/>
        <v>940242</v>
      </c>
      <c r="E42" s="49">
        <v>886383</v>
      </c>
      <c r="F42" s="51">
        <v>186045</v>
      </c>
      <c r="G42" s="51">
        <v>172898</v>
      </c>
      <c r="H42" s="51">
        <v>527440</v>
      </c>
      <c r="I42" s="48">
        <v>53859</v>
      </c>
      <c r="J42" s="49">
        <v>647551</v>
      </c>
      <c r="K42" s="49">
        <v>1958010</v>
      </c>
      <c r="L42" s="49">
        <v>1662695</v>
      </c>
      <c r="M42" s="44"/>
      <c r="N42" s="44">
        <f t="shared" si="1"/>
        <v>1235557</v>
      </c>
      <c r="O42" s="45"/>
      <c r="P42" s="35">
        <f t="shared" si="2"/>
        <v>53.31247928251619</v>
      </c>
      <c r="Q42" s="35">
        <f t="shared" si="3"/>
        <v>23.311232204657625</v>
      </c>
      <c r="R42" s="35">
        <f t="shared" si="4"/>
        <v>16.054602671820923</v>
      </c>
      <c r="S42" s="35">
        <f t="shared" si="5"/>
        <v>48.54455105073128</v>
      </c>
      <c r="T42" s="35">
        <f t="shared" si="6"/>
        <v>41.22286520972602</v>
      </c>
      <c r="V42" s="35">
        <f t="shared" si="7"/>
        <v>30.632918045662883</v>
      </c>
    </row>
    <row r="43" spans="1:22" ht="16.5">
      <c r="A43" s="52">
        <v>1990</v>
      </c>
      <c r="B43" s="48">
        <v>4423743</v>
      </c>
      <c r="C43" s="49">
        <v>2416939</v>
      </c>
      <c r="D43" s="50">
        <f t="shared" si="0"/>
        <v>1015613</v>
      </c>
      <c r="E43" s="49">
        <v>987074</v>
      </c>
      <c r="F43" s="51">
        <v>240534</v>
      </c>
      <c r="G43" s="51">
        <v>241061</v>
      </c>
      <c r="H43" s="51">
        <v>505479</v>
      </c>
      <c r="I43" s="48">
        <v>28539</v>
      </c>
      <c r="J43" s="49">
        <v>776556</v>
      </c>
      <c r="K43" s="49">
        <v>2021484</v>
      </c>
      <c r="L43" s="49">
        <v>1806849</v>
      </c>
      <c r="M43" s="44"/>
      <c r="N43" s="44">
        <f t="shared" si="1"/>
        <v>1230248</v>
      </c>
      <c r="O43" s="45"/>
      <c r="P43" s="35">
        <f t="shared" si="2"/>
        <v>54.635610613003514</v>
      </c>
      <c r="Q43" s="35">
        <f t="shared" si="3"/>
        <v>22.958227907905137</v>
      </c>
      <c r="R43" s="35">
        <f t="shared" si="4"/>
        <v>17.55427473973963</v>
      </c>
      <c r="S43" s="35">
        <f t="shared" si="5"/>
        <v>45.69623506609674</v>
      </c>
      <c r="T43" s="35">
        <f t="shared" si="6"/>
        <v>40.84434832674502</v>
      </c>
      <c r="V43" s="35">
        <f t="shared" si="7"/>
        <v>27.81011464725686</v>
      </c>
    </row>
    <row r="44" spans="1:22" ht="16.5">
      <c r="A44" s="52">
        <v>1991</v>
      </c>
      <c r="B44" s="48">
        <v>4942042</v>
      </c>
      <c r="C44" s="49">
        <v>2699590</v>
      </c>
      <c r="D44" s="50">
        <f t="shared" si="0"/>
        <v>1145160</v>
      </c>
      <c r="E44" s="49">
        <v>1091345</v>
      </c>
      <c r="F44" s="51">
        <v>299012</v>
      </c>
      <c r="G44" s="51">
        <v>261732</v>
      </c>
      <c r="H44" s="51">
        <v>530601</v>
      </c>
      <c r="I44" s="48">
        <v>53815</v>
      </c>
      <c r="J44" s="49">
        <v>879245</v>
      </c>
      <c r="K44" s="49">
        <v>2298364</v>
      </c>
      <c r="L44" s="49">
        <v>2080317</v>
      </c>
      <c r="M44" s="44"/>
      <c r="N44" s="44">
        <f t="shared" si="1"/>
        <v>1363207</v>
      </c>
      <c r="O44" s="45"/>
      <c r="P44" s="35">
        <f t="shared" si="2"/>
        <v>54.62499104621126</v>
      </c>
      <c r="Q44" s="35">
        <f t="shared" si="3"/>
        <v>23.171798216202937</v>
      </c>
      <c r="R44" s="35">
        <f t="shared" si="4"/>
        <v>17.791127635094966</v>
      </c>
      <c r="S44" s="35">
        <f t="shared" si="5"/>
        <v>46.50636315919614</v>
      </c>
      <c r="T44" s="35">
        <f t="shared" si="6"/>
        <v>42.09428005670531</v>
      </c>
      <c r="V44" s="35">
        <f t="shared" si="7"/>
        <v>27.58388131869377</v>
      </c>
    </row>
    <row r="45" spans="1:22" ht="16.5">
      <c r="A45" s="52">
        <v>1992</v>
      </c>
      <c r="B45" s="48">
        <v>5502802</v>
      </c>
      <c r="C45" s="49">
        <v>3067919</v>
      </c>
      <c r="D45" s="50">
        <f t="shared" si="0"/>
        <v>1391645</v>
      </c>
      <c r="E45" s="49">
        <v>1317814</v>
      </c>
      <c r="F45" s="51">
        <v>353350</v>
      </c>
      <c r="G45" s="51">
        <v>267293</v>
      </c>
      <c r="H45" s="51">
        <v>697171</v>
      </c>
      <c r="I45" s="48">
        <v>73831</v>
      </c>
      <c r="J45" s="49">
        <v>947968</v>
      </c>
      <c r="K45" s="49">
        <v>2349971</v>
      </c>
      <c r="L45" s="49">
        <v>2254701</v>
      </c>
      <c r="M45" s="44"/>
      <c r="N45" s="44">
        <f t="shared" si="1"/>
        <v>1486915</v>
      </c>
      <c r="O45" s="45"/>
      <c r="P45" s="35">
        <f t="shared" si="2"/>
        <v>55.75194237408506</v>
      </c>
      <c r="Q45" s="35">
        <f t="shared" si="3"/>
        <v>25.289752384330743</v>
      </c>
      <c r="R45" s="35">
        <f t="shared" si="4"/>
        <v>17.227005441954844</v>
      </c>
      <c r="S45" s="35">
        <f t="shared" si="5"/>
        <v>42.704989203682054</v>
      </c>
      <c r="T45" s="35">
        <f t="shared" si="6"/>
        <v>40.9736894040527</v>
      </c>
      <c r="V45" s="35">
        <f t="shared" si="7"/>
        <v>27.021052183960098</v>
      </c>
    </row>
    <row r="46" spans="1:22" ht="16.5">
      <c r="A46" s="52">
        <v>1993</v>
      </c>
      <c r="B46" s="48">
        <v>6094146</v>
      </c>
      <c r="C46" s="49">
        <v>3424085</v>
      </c>
      <c r="D46" s="50">
        <f t="shared" si="0"/>
        <v>1581910</v>
      </c>
      <c r="E46" s="49">
        <v>1521892</v>
      </c>
      <c r="F46" s="51">
        <v>430008</v>
      </c>
      <c r="G46" s="51">
        <v>253923</v>
      </c>
      <c r="H46" s="51">
        <v>837961</v>
      </c>
      <c r="I46" s="48">
        <v>60018</v>
      </c>
      <c r="J46" s="49">
        <v>991920</v>
      </c>
      <c r="K46" s="49">
        <v>2640448</v>
      </c>
      <c r="L46" s="49">
        <v>2544217</v>
      </c>
      <c r="M46" s="44"/>
      <c r="N46" s="44">
        <f t="shared" si="1"/>
        <v>1678141</v>
      </c>
      <c r="O46" s="45"/>
      <c r="P46" s="35">
        <f t="shared" si="2"/>
        <v>56.1864615649182</v>
      </c>
      <c r="Q46" s="35">
        <f t="shared" si="3"/>
        <v>25.95786185627978</v>
      </c>
      <c r="R46" s="35">
        <f t="shared" si="4"/>
        <v>16.276603809623204</v>
      </c>
      <c r="S46" s="35">
        <f t="shared" si="5"/>
        <v>43.327613089676554</v>
      </c>
      <c r="T46" s="35">
        <f t="shared" si="6"/>
        <v>41.74854032049773</v>
      </c>
      <c r="V46" s="35">
        <f t="shared" si="7"/>
        <v>27.5369346254586</v>
      </c>
    </row>
    <row r="47" spans="1:22" ht="16.5">
      <c r="A47" s="52">
        <v>1994</v>
      </c>
      <c r="B47" s="48">
        <v>6673939</v>
      </c>
      <c r="C47" s="49">
        <v>3863801</v>
      </c>
      <c r="D47" s="50">
        <f t="shared" si="0"/>
        <v>1682343</v>
      </c>
      <c r="E47" s="49">
        <v>1630503</v>
      </c>
      <c r="F47" s="51">
        <v>476640</v>
      </c>
      <c r="G47" s="51">
        <v>226758</v>
      </c>
      <c r="H47" s="51">
        <v>927105</v>
      </c>
      <c r="I47" s="48">
        <v>51840</v>
      </c>
      <c r="J47" s="49">
        <v>1019848</v>
      </c>
      <c r="K47" s="49">
        <v>2863439</v>
      </c>
      <c r="L47" s="49">
        <v>2755492</v>
      </c>
      <c r="M47" s="44"/>
      <c r="N47" s="44">
        <f t="shared" si="1"/>
        <v>1790290</v>
      </c>
      <c r="O47" s="45"/>
      <c r="P47" s="35">
        <f t="shared" si="2"/>
        <v>57.89386148120323</v>
      </c>
      <c r="Q47" s="35">
        <f t="shared" si="3"/>
        <v>25.207647238010416</v>
      </c>
      <c r="R47" s="35">
        <f t="shared" si="4"/>
        <v>15.281050665881125</v>
      </c>
      <c r="S47" s="35">
        <f t="shared" si="5"/>
        <v>42.904782318208184</v>
      </c>
      <c r="T47" s="35">
        <f t="shared" si="6"/>
        <v>41.28734170330296</v>
      </c>
      <c r="V47" s="35">
        <f t="shared" si="7"/>
        <v>26.825087852915647</v>
      </c>
    </row>
    <row r="48" spans="1:22" ht="16.5">
      <c r="A48" s="52">
        <v>1995</v>
      </c>
      <c r="B48" s="48">
        <v>7252757</v>
      </c>
      <c r="C48" s="49">
        <v>4219880</v>
      </c>
      <c r="D48" s="50">
        <f t="shared" si="0"/>
        <v>1827756</v>
      </c>
      <c r="E48" s="49">
        <v>1800902</v>
      </c>
      <c r="F48" s="51">
        <v>500257</v>
      </c>
      <c r="G48" s="51">
        <v>234027</v>
      </c>
      <c r="H48" s="51">
        <v>1066618</v>
      </c>
      <c r="I48" s="48">
        <v>26854</v>
      </c>
      <c r="J48" s="49">
        <v>1088505</v>
      </c>
      <c r="K48" s="49">
        <v>3423651</v>
      </c>
      <c r="L48" s="49">
        <v>3307035</v>
      </c>
      <c r="M48" s="44"/>
      <c r="N48" s="44">
        <f t="shared" si="1"/>
        <v>1944372</v>
      </c>
      <c r="O48" s="45"/>
      <c r="P48" s="35">
        <f t="shared" si="2"/>
        <v>58.18311574481263</v>
      </c>
      <c r="Q48" s="35">
        <f t="shared" si="3"/>
        <v>25.200844313410748</v>
      </c>
      <c r="R48" s="35">
        <f t="shared" si="4"/>
        <v>15.008154829949493</v>
      </c>
      <c r="S48" s="35">
        <f t="shared" si="5"/>
        <v>47.20482155958072</v>
      </c>
      <c r="T48" s="35">
        <f t="shared" si="6"/>
        <v>45.59693644775359</v>
      </c>
      <c r="V48" s="35">
        <f t="shared" si="7"/>
        <v>26.808729425237875</v>
      </c>
    </row>
    <row r="49" spans="1:22" ht="16.5">
      <c r="A49" s="52">
        <v>1996</v>
      </c>
      <c r="B49" s="53">
        <v>7944595</v>
      </c>
      <c r="C49" s="53">
        <v>4649547</v>
      </c>
      <c r="D49" s="50">
        <f t="shared" si="0"/>
        <v>1834507</v>
      </c>
      <c r="E49" s="53">
        <v>1780498</v>
      </c>
      <c r="F49" s="54">
        <v>491749</v>
      </c>
      <c r="G49" s="54">
        <v>216728</v>
      </c>
      <c r="H49" s="54">
        <v>1072021</v>
      </c>
      <c r="I49" s="55">
        <v>54009</v>
      </c>
      <c r="J49" s="53">
        <v>1201409</v>
      </c>
      <c r="K49" s="53">
        <v>3700167</v>
      </c>
      <c r="L49" s="53">
        <v>3441035</v>
      </c>
      <c r="M49" s="44"/>
      <c r="N49" s="44">
        <f t="shared" si="1"/>
        <v>2093639</v>
      </c>
      <c r="O49" s="45"/>
      <c r="P49" s="35">
        <f t="shared" si="2"/>
        <v>58.52465732992053</v>
      </c>
      <c r="Q49" s="35">
        <f t="shared" si="3"/>
        <v>23.09125889991875</v>
      </c>
      <c r="R49" s="35">
        <f t="shared" si="4"/>
        <v>15.122344184945865</v>
      </c>
      <c r="S49" s="35">
        <f t="shared" si="5"/>
        <v>46.574646032931824</v>
      </c>
      <c r="T49" s="35">
        <f t="shared" si="6"/>
        <v>43.31290644771697</v>
      </c>
      <c r="V49" s="35">
        <f t="shared" si="7"/>
        <v>26.352998485133604</v>
      </c>
    </row>
    <row r="50" spans="1:22" ht="16.5">
      <c r="A50" s="52">
        <v>1997</v>
      </c>
      <c r="B50" s="53">
        <v>8610139</v>
      </c>
      <c r="C50" s="53">
        <v>5045523</v>
      </c>
      <c r="D50" s="50">
        <f t="shared" si="0"/>
        <v>2072505</v>
      </c>
      <c r="E50" s="53">
        <v>1955615</v>
      </c>
      <c r="F50" s="54">
        <v>493081</v>
      </c>
      <c r="G50" s="54">
        <v>204445</v>
      </c>
      <c r="H50" s="54">
        <v>1258089</v>
      </c>
      <c r="I50" s="55">
        <v>116890</v>
      </c>
      <c r="J50" s="53">
        <v>1315530</v>
      </c>
      <c r="K50" s="53">
        <v>4086532</v>
      </c>
      <c r="L50" s="53">
        <v>3909951</v>
      </c>
      <c r="M50" s="44"/>
      <c r="N50" s="44">
        <f t="shared" si="1"/>
        <v>2249086</v>
      </c>
      <c r="O50" s="45"/>
      <c r="P50" s="35">
        <f t="shared" si="2"/>
        <v>58.59978567128823</v>
      </c>
      <c r="Q50" s="35">
        <f t="shared" si="3"/>
        <v>24.070517328465893</v>
      </c>
      <c r="R50" s="35">
        <f t="shared" si="4"/>
        <v>15.278847414658461</v>
      </c>
      <c r="S50" s="35">
        <f t="shared" si="5"/>
        <v>47.46185862969227</v>
      </c>
      <c r="T50" s="35">
        <f t="shared" si="6"/>
        <v>45.41100904410486</v>
      </c>
      <c r="V50" s="35">
        <f t="shared" si="7"/>
        <v>26.1213669140533</v>
      </c>
    </row>
    <row r="51" spans="1:22" ht="16.5">
      <c r="A51" s="52">
        <v>1998</v>
      </c>
      <c r="B51" s="53">
        <v>9238472</v>
      </c>
      <c r="C51" s="53">
        <v>5436709</v>
      </c>
      <c r="D51" s="50">
        <f t="shared" si="0"/>
        <v>2305519</v>
      </c>
      <c r="E51" s="53">
        <v>2185505</v>
      </c>
      <c r="F51" s="54">
        <v>500707</v>
      </c>
      <c r="G51" s="54">
        <v>221273</v>
      </c>
      <c r="H51" s="54">
        <v>1463525</v>
      </c>
      <c r="I51" s="55">
        <v>120014</v>
      </c>
      <c r="J51" s="53">
        <v>1400527</v>
      </c>
      <c r="K51" s="53">
        <v>4359785</v>
      </c>
      <c r="L51" s="53">
        <v>4264068</v>
      </c>
      <c r="M51" s="44"/>
      <c r="N51" s="44">
        <f t="shared" si="1"/>
        <v>2401236</v>
      </c>
      <c r="O51" s="45"/>
      <c r="P51" s="35">
        <f t="shared" si="2"/>
        <v>58.848573660232994</v>
      </c>
      <c r="Q51" s="35">
        <f t="shared" si="3"/>
        <v>24.95563119095885</v>
      </c>
      <c r="R51" s="35">
        <f t="shared" si="4"/>
        <v>15.159725547687971</v>
      </c>
      <c r="S51" s="35">
        <f t="shared" si="5"/>
        <v>47.19162432921808</v>
      </c>
      <c r="T51" s="35">
        <f t="shared" si="6"/>
        <v>46.15555472809789</v>
      </c>
      <c r="V51" s="35">
        <f t="shared" si="7"/>
        <v>25.991700792079037</v>
      </c>
    </row>
    <row r="52" spans="1:22" ht="16.5">
      <c r="A52" s="52">
        <v>1999</v>
      </c>
      <c r="B52" s="53">
        <v>9640893</v>
      </c>
      <c r="C52" s="53">
        <v>5756790</v>
      </c>
      <c r="D52" s="50">
        <f t="shared" si="0"/>
        <v>2279174</v>
      </c>
      <c r="E52" s="53">
        <v>2229266</v>
      </c>
      <c r="F52" s="54">
        <v>516998</v>
      </c>
      <c r="G52" s="54">
        <v>246903</v>
      </c>
      <c r="H52" s="54">
        <v>1465365</v>
      </c>
      <c r="I52" s="55">
        <v>49908</v>
      </c>
      <c r="J52" s="53">
        <v>1362647</v>
      </c>
      <c r="K52" s="53">
        <v>4562171</v>
      </c>
      <c r="L52" s="53">
        <v>4319889</v>
      </c>
      <c r="M52" s="44"/>
      <c r="N52" s="44">
        <f t="shared" si="1"/>
        <v>2521456</v>
      </c>
      <c r="O52" s="45"/>
      <c r="P52" s="35">
        <f t="shared" si="2"/>
        <v>59.712207157573474</v>
      </c>
      <c r="Q52" s="35">
        <f t="shared" si="3"/>
        <v>23.64069386518448</v>
      </c>
      <c r="R52" s="35">
        <f t="shared" si="4"/>
        <v>14.134033019555345</v>
      </c>
      <c r="S52" s="35">
        <f t="shared" si="5"/>
        <v>47.3210417333747</v>
      </c>
      <c r="T52" s="35">
        <f t="shared" si="6"/>
        <v>44.807975775688</v>
      </c>
      <c r="V52" s="35">
        <f t="shared" si="7"/>
        <v>26.15375982287118</v>
      </c>
    </row>
    <row r="53" spans="1:22" ht="16.5">
      <c r="A53" s="52">
        <v>2000</v>
      </c>
      <c r="B53" s="53">
        <v>10032004</v>
      </c>
      <c r="C53" s="53">
        <v>6087237</v>
      </c>
      <c r="D53" s="50">
        <f t="shared" si="0"/>
        <v>2333605</v>
      </c>
      <c r="E53" s="53">
        <v>2394001</v>
      </c>
      <c r="F53" s="54">
        <v>489739</v>
      </c>
      <c r="G53" s="54">
        <v>233897</v>
      </c>
      <c r="H53" s="54">
        <v>1670365</v>
      </c>
      <c r="I53" s="55">
        <v>-60396</v>
      </c>
      <c r="J53" s="53">
        <v>1391549</v>
      </c>
      <c r="K53" s="53">
        <v>5392442</v>
      </c>
      <c r="L53" s="53">
        <v>5172829</v>
      </c>
      <c r="M53" s="44"/>
      <c r="N53" s="44">
        <f t="shared" si="1"/>
        <v>2553218</v>
      </c>
      <c r="O53" s="45"/>
      <c r="P53" s="35">
        <f t="shared" si="2"/>
        <v>60.67817556691565</v>
      </c>
      <c r="Q53" s="35">
        <f t="shared" si="3"/>
        <v>23.261603563953923</v>
      </c>
      <c r="R53" s="35">
        <f t="shared" si="4"/>
        <v>13.871096941348906</v>
      </c>
      <c r="S53" s="35">
        <f t="shared" si="5"/>
        <v>53.752390848329014</v>
      </c>
      <c r="T53" s="35">
        <f t="shared" si="6"/>
        <v>51.56326692054748</v>
      </c>
      <c r="V53" s="35">
        <f t="shared" si="7"/>
        <v>25.45072749173545</v>
      </c>
    </row>
    <row r="54" spans="1:22" ht="16.5">
      <c r="A54" s="52">
        <v>2001</v>
      </c>
      <c r="B54" s="53">
        <v>9862183</v>
      </c>
      <c r="C54" s="53">
        <v>6129213</v>
      </c>
      <c r="D54" s="50">
        <f t="shared" si="0"/>
        <v>1811063</v>
      </c>
      <c r="E54" s="53">
        <v>1910022</v>
      </c>
      <c r="F54" s="54">
        <v>456836</v>
      </c>
      <c r="G54" s="54">
        <v>234582</v>
      </c>
      <c r="H54" s="54">
        <v>1218604</v>
      </c>
      <c r="I54" s="55">
        <v>-98959</v>
      </c>
      <c r="J54" s="53">
        <v>1404434</v>
      </c>
      <c r="K54" s="53">
        <v>4962598</v>
      </c>
      <c r="L54" s="53">
        <v>4445125</v>
      </c>
      <c r="M54" s="44"/>
      <c r="N54" s="44">
        <f t="shared" si="1"/>
        <v>2328536</v>
      </c>
      <c r="O54" s="45"/>
      <c r="P54" s="35">
        <f t="shared" si="2"/>
        <v>62.14864396655385</v>
      </c>
      <c r="Q54" s="35">
        <f t="shared" si="3"/>
        <v>18.363713186015712</v>
      </c>
      <c r="R54" s="35">
        <f t="shared" si="4"/>
        <v>14.240599672506585</v>
      </c>
      <c r="S54" s="35">
        <f t="shared" si="5"/>
        <v>50.31946780951033</v>
      </c>
      <c r="T54" s="35">
        <f t="shared" si="6"/>
        <v>45.07242463458648</v>
      </c>
      <c r="V54" s="35">
        <f t="shared" si="7"/>
        <v>23.61075636093956</v>
      </c>
    </row>
    <row r="55" spans="1:22" ht="16.5">
      <c r="A55" s="52">
        <v>2002</v>
      </c>
      <c r="B55" s="53">
        <v>10293346</v>
      </c>
      <c r="C55" s="53">
        <v>6284684</v>
      </c>
      <c r="D55" s="50">
        <f t="shared" si="0"/>
        <v>1848548</v>
      </c>
      <c r="E55" s="53">
        <v>1910937</v>
      </c>
      <c r="F55" s="54">
        <v>399733</v>
      </c>
      <c r="G55" s="54">
        <v>226774</v>
      </c>
      <c r="H55" s="54">
        <v>1284430</v>
      </c>
      <c r="I55" s="55">
        <v>-62389</v>
      </c>
      <c r="J55" s="53">
        <v>1430774</v>
      </c>
      <c r="K55" s="53">
        <v>5443945</v>
      </c>
      <c r="L55" s="53">
        <v>4714605</v>
      </c>
      <c r="M55" s="44"/>
      <c r="N55" s="44">
        <f t="shared" si="1"/>
        <v>2577888</v>
      </c>
      <c r="O55" s="45"/>
      <c r="P55" s="35">
        <f t="shared" si="2"/>
        <v>61.05579274222396</v>
      </c>
      <c r="Q55" s="35">
        <f t="shared" si="3"/>
        <v>17.958669610445426</v>
      </c>
      <c r="R55" s="35">
        <f t="shared" si="4"/>
        <v>13.899989371774737</v>
      </c>
      <c r="S55" s="35">
        <f t="shared" si="5"/>
        <v>52.88800162745913</v>
      </c>
      <c r="T55" s="35">
        <f t="shared" si="6"/>
        <v>45.80245335190326</v>
      </c>
      <c r="V55" s="35">
        <f t="shared" si="7"/>
        <v>25.044217886001306</v>
      </c>
    </row>
    <row r="56" spans="1:22" ht="16.5">
      <c r="A56" s="52">
        <v>2003</v>
      </c>
      <c r="B56" s="53">
        <v>10519574</v>
      </c>
      <c r="C56" s="53">
        <v>6353294</v>
      </c>
      <c r="D56" s="50">
        <f t="shared" si="0"/>
        <v>1935758</v>
      </c>
      <c r="E56" s="53">
        <v>1957708</v>
      </c>
      <c r="F56" s="54">
        <v>402577</v>
      </c>
      <c r="G56" s="54">
        <v>219210</v>
      </c>
      <c r="H56" s="54">
        <v>1335921</v>
      </c>
      <c r="I56" s="55">
        <v>-21950</v>
      </c>
      <c r="J56" s="53">
        <v>1459019</v>
      </c>
      <c r="K56" s="53">
        <v>5999129</v>
      </c>
      <c r="L56" s="53">
        <v>5227626</v>
      </c>
      <c r="M56" s="44"/>
      <c r="N56" s="44">
        <f t="shared" si="1"/>
        <v>2707261</v>
      </c>
      <c r="O56" s="45"/>
      <c r="P56" s="35">
        <f t="shared" si="2"/>
        <v>60.394974169106085</v>
      </c>
      <c r="Q56" s="35">
        <f t="shared" si="3"/>
        <v>18.40148660012278</v>
      </c>
      <c r="R56" s="35">
        <f t="shared" si="4"/>
        <v>13.869563539360055</v>
      </c>
      <c r="S56" s="35">
        <f t="shared" si="5"/>
        <v>57.02825038352314</v>
      </c>
      <c r="T56" s="35">
        <f t="shared" si="6"/>
        <v>49.69427469211205</v>
      </c>
      <c r="V56" s="35">
        <f t="shared" si="7"/>
        <v>25.735462291533857</v>
      </c>
    </row>
    <row r="57" spans="1:22" ht="16.5">
      <c r="A57" s="52">
        <v>2004</v>
      </c>
      <c r="B57" s="53">
        <v>11065548</v>
      </c>
      <c r="C57" s="53">
        <v>6718928</v>
      </c>
      <c r="D57" s="50">
        <f t="shared" si="0"/>
        <v>2506990</v>
      </c>
      <c r="E57" s="53">
        <v>2420150</v>
      </c>
      <c r="F57" s="54">
        <v>411821</v>
      </c>
      <c r="G57" s="54">
        <v>181574</v>
      </c>
      <c r="H57" s="54">
        <v>1826755</v>
      </c>
      <c r="I57" s="55">
        <v>86840</v>
      </c>
      <c r="J57" s="53">
        <v>1465293</v>
      </c>
      <c r="K57" s="53">
        <v>6978144</v>
      </c>
      <c r="L57" s="53">
        <v>6603807</v>
      </c>
      <c r="M57" s="44"/>
      <c r="N57" s="44">
        <f t="shared" si="1"/>
        <v>2881327</v>
      </c>
      <c r="O57" s="45"/>
      <c r="P57" s="35">
        <f t="shared" si="2"/>
        <v>60.719342593787495</v>
      </c>
      <c r="Q57" s="35">
        <f t="shared" si="3"/>
        <v>22.655814244355543</v>
      </c>
      <c r="R57" s="35">
        <f t="shared" si="4"/>
        <v>13.24193795011327</v>
      </c>
      <c r="S57" s="35">
        <f t="shared" si="5"/>
        <v>63.06189264191886</v>
      </c>
      <c r="T57" s="35">
        <f t="shared" si="6"/>
        <v>59.67898743017517</v>
      </c>
      <c r="V57" s="35">
        <f t="shared" si="7"/>
        <v>26.038719456099237</v>
      </c>
    </row>
    <row r="58" spans="1:22" ht="16.5">
      <c r="A58" s="52">
        <v>2005</v>
      </c>
      <c r="B58" s="53">
        <v>11454727</v>
      </c>
      <c r="C58" s="53">
        <v>7022565</v>
      </c>
      <c r="D58" s="50">
        <f t="shared" si="0"/>
        <v>2449273</v>
      </c>
      <c r="E58" s="53">
        <v>2438435</v>
      </c>
      <c r="F58" s="54">
        <v>416090</v>
      </c>
      <c r="G58" s="54">
        <v>205155</v>
      </c>
      <c r="H58" s="54">
        <v>1817190</v>
      </c>
      <c r="I58" s="55">
        <v>10838</v>
      </c>
      <c r="J58" s="53">
        <v>1498304</v>
      </c>
      <c r="K58" s="53">
        <v>7358019</v>
      </c>
      <c r="L58" s="53">
        <v>6873434</v>
      </c>
      <c r="M58" s="44"/>
      <c r="N58" s="44">
        <f t="shared" si="1"/>
        <v>2933858</v>
      </c>
      <c r="O58" s="45"/>
      <c r="P58" s="35">
        <f>C58/B58*100</f>
        <v>61.30713547341634</v>
      </c>
      <c r="Q58" s="35">
        <f t="shared" si="3"/>
        <v>21.38220317254178</v>
      </c>
      <c r="R58" s="35">
        <f t="shared" si="4"/>
        <v>13.080224434855584</v>
      </c>
      <c r="S58" s="35">
        <f t="shared" si="5"/>
        <v>64.23565572536124</v>
      </c>
      <c r="T58" s="35">
        <f t="shared" si="6"/>
        <v>60.00521880617495</v>
      </c>
      <c r="V58" s="35">
        <f t="shared" si="7"/>
        <v>25.61264009172807</v>
      </c>
    </row>
    <row r="59" spans="1:22" ht="16.5">
      <c r="A59" s="52">
        <v>2006</v>
      </c>
      <c r="B59" s="53">
        <v>11889823</v>
      </c>
      <c r="C59" s="53">
        <v>7182821</v>
      </c>
      <c r="D59" s="50">
        <f t="shared" si="0"/>
        <v>2529243</v>
      </c>
      <c r="E59" s="53">
        <v>2517565</v>
      </c>
      <c r="F59" s="54">
        <v>409094</v>
      </c>
      <c r="G59" s="54">
        <v>190681</v>
      </c>
      <c r="H59" s="54">
        <v>1917790</v>
      </c>
      <c r="I59" s="55">
        <v>11678</v>
      </c>
      <c r="J59" s="53">
        <v>1503349</v>
      </c>
      <c r="K59" s="53">
        <v>8304602</v>
      </c>
      <c r="L59" s="53">
        <v>7630192</v>
      </c>
      <c r="M59" s="44"/>
      <c r="N59" s="44">
        <f t="shared" si="1"/>
        <v>3203653</v>
      </c>
      <c r="O59" s="45"/>
      <c r="P59" s="35">
        <f>C59/B59*100</f>
        <v>60.41150486428604</v>
      </c>
      <c r="Q59" s="35">
        <f t="shared" si="3"/>
        <v>21.272335172693488</v>
      </c>
      <c r="R59" s="35">
        <f t="shared" si="4"/>
        <v>12.643998148668823</v>
      </c>
      <c r="S59" s="35">
        <f t="shared" si="5"/>
        <v>69.84630469267708</v>
      </c>
      <c r="T59" s="35">
        <f t="shared" si="6"/>
        <v>64.17414287832544</v>
      </c>
      <c r="V59" s="35">
        <f t="shared" si="7"/>
        <v>26.94449698704514</v>
      </c>
    </row>
    <row r="60" spans="1:22" ht="16.5">
      <c r="A60" s="52">
        <v>2007</v>
      </c>
      <c r="B60" s="53">
        <v>12558305</v>
      </c>
      <c r="C60" s="53">
        <v>7480353</v>
      </c>
      <c r="D60" s="50">
        <f t="shared" si="0"/>
        <v>2684605</v>
      </c>
      <c r="E60" s="53">
        <v>2685839</v>
      </c>
      <c r="F60" s="54">
        <v>413760</v>
      </c>
      <c r="G60" s="54">
        <v>205347</v>
      </c>
      <c r="H60" s="54">
        <v>2066732</v>
      </c>
      <c r="I60" s="55">
        <v>-1234</v>
      </c>
      <c r="J60" s="53">
        <v>1532930</v>
      </c>
      <c r="K60" s="53">
        <v>9118487</v>
      </c>
      <c r="L60" s="53">
        <v>8258070</v>
      </c>
      <c r="N60" s="44">
        <f t="shared" si="1"/>
        <v>3545022</v>
      </c>
      <c r="O60" s="45"/>
      <c r="P60" s="56">
        <f>C60/B60*100</f>
        <v>59.56498906500519</v>
      </c>
      <c r="Q60" s="56">
        <f t="shared" si="3"/>
        <v>21.377128521723275</v>
      </c>
      <c r="R60" s="56">
        <f t="shared" si="4"/>
        <v>12.206503982822522</v>
      </c>
      <c r="S60" s="56">
        <f t="shared" si="5"/>
        <v>72.60921756558709</v>
      </c>
      <c r="T60" s="56">
        <f t="shared" si="6"/>
        <v>65.75783913513806</v>
      </c>
      <c r="U60" s="34"/>
      <c r="V60" s="56">
        <f t="shared" si="7"/>
        <v>28.22850695217229</v>
      </c>
    </row>
    <row r="61" ht="16.5">
      <c r="A61" s="57"/>
    </row>
    <row r="62" ht="16.5">
      <c r="A62" s="57" t="s">
        <v>71</v>
      </c>
    </row>
    <row r="63" ht="16.5">
      <c r="A63" s="57"/>
    </row>
    <row r="64" ht="16.5">
      <c r="A64" s="57"/>
    </row>
    <row r="65" spans="1:22" ht="16.5">
      <c r="A65" s="57"/>
      <c r="N65" s="58"/>
      <c r="O65" s="59"/>
      <c r="P65" s="60" t="s">
        <v>48</v>
      </c>
      <c r="Q65" s="60" t="s">
        <v>49</v>
      </c>
      <c r="R65" s="60" t="s">
        <v>50</v>
      </c>
      <c r="S65" s="60" t="s">
        <v>51</v>
      </c>
      <c r="T65" s="60" t="s">
        <v>52</v>
      </c>
      <c r="U65" s="32"/>
      <c r="V65" s="60" t="s">
        <v>53</v>
      </c>
    </row>
    <row r="66" spans="1:22" ht="16.5">
      <c r="A66" s="57"/>
      <c r="N66" s="30" t="s">
        <v>54</v>
      </c>
      <c r="O66" s="29"/>
      <c r="P66" s="31">
        <f>AVERAGE(P4:P60)</f>
        <v>59.184196873166364</v>
      </c>
      <c r="Q66" s="31">
        <f aca="true" t="shared" si="8" ref="Q66:V66">AVERAGE(Q4:Q60)</f>
        <v>22.61663012492327</v>
      </c>
      <c r="R66" s="31">
        <f t="shared" si="8"/>
        <v>16.553838162542803</v>
      </c>
      <c r="S66" s="31">
        <f t="shared" si="8"/>
        <v>38.15729704138817</v>
      </c>
      <c r="T66" s="31">
        <f t="shared" si="8"/>
        <v>36.51196220202061</v>
      </c>
      <c r="U66" s="31"/>
      <c r="V66" s="31">
        <f t="shared" si="8"/>
        <v>24.261964964290843</v>
      </c>
    </row>
    <row r="67" spans="1:22" ht="16.5">
      <c r="A67" s="57"/>
      <c r="N67" s="30" t="s">
        <v>55</v>
      </c>
      <c r="O67" s="29"/>
      <c r="P67" s="31">
        <f>AVERAGE(P4:P13)</f>
        <v>71.17157088403621</v>
      </c>
      <c r="Q67" s="31">
        <f>AVERAGE(Q4:Q13)</f>
        <v>15.988370485721111</v>
      </c>
      <c r="R67" s="31">
        <f>AVERAGE(R4:R13)</f>
        <v>19.069689983680625</v>
      </c>
      <c r="S67" s="31">
        <f>AVERAGE(S4:S13)</f>
        <v>9.421380133208464</v>
      </c>
      <c r="T67" s="31">
        <f>AVERAGE(T4:T13)</f>
        <v>15.65101148664642</v>
      </c>
      <c r="U67" s="31"/>
      <c r="V67" s="31">
        <f>AVERAGE(V4:V13)</f>
        <v>9.758739132283157</v>
      </c>
    </row>
    <row r="68" spans="1:22" ht="16.5">
      <c r="A68" s="57"/>
      <c r="N68" s="32" t="s">
        <v>56</v>
      </c>
      <c r="O68" s="61"/>
      <c r="P68" s="31">
        <f>AVERAGE(P14:P23)</f>
        <v>61.98193019950578</v>
      </c>
      <c r="Q68" s="31">
        <f>AVERAGE(Q14:Q23)</f>
        <v>21.706930057120225</v>
      </c>
      <c r="R68" s="31">
        <f>AVERAGE(R14:R23)</f>
        <v>18.40940469170521</v>
      </c>
      <c r="S68" s="31">
        <f>AVERAGE(S14:S23)</f>
        <v>20.813130027232273</v>
      </c>
      <c r="T68" s="31">
        <f>AVERAGE(T14:T23)</f>
        <v>22.911394975563486</v>
      </c>
      <c r="U68" s="61"/>
      <c r="V68" s="31">
        <f>AVERAGE(V14:V23)</f>
        <v>19.608665108789015</v>
      </c>
    </row>
    <row r="69" spans="1:22" ht="16.5">
      <c r="A69" s="57"/>
      <c r="N69" s="32" t="s">
        <v>57</v>
      </c>
      <c r="O69" s="61"/>
      <c r="P69" s="31">
        <f>AVERAGE(P24:P33)</f>
        <v>52.446363740519715</v>
      </c>
      <c r="Q69" s="31">
        <f>AVERAGE(Q24:Q33)</f>
        <v>30.093526929114383</v>
      </c>
      <c r="R69" s="31">
        <f>AVERAGE(R24:R33)</f>
        <v>15.842924413191238</v>
      </c>
      <c r="S69" s="31">
        <f>AVERAGE(S24:S33)</f>
        <v>45.60213818408441</v>
      </c>
      <c r="T69" s="31">
        <f>AVERAGE(T24:T33)</f>
        <v>43.98495326690975</v>
      </c>
      <c r="U69" s="61"/>
      <c r="V69" s="31">
        <f>AVERAGE(V24:V33)</f>
        <v>31.710711846289048</v>
      </c>
    </row>
    <row r="70" spans="1:22" ht="16.5">
      <c r="A70" s="57"/>
      <c r="N70" s="32" t="s">
        <v>58</v>
      </c>
      <c r="O70" s="61"/>
      <c r="P70" s="31">
        <f>AVERAGE(P34:P43)</f>
        <v>51.28944190583252</v>
      </c>
      <c r="Q70" s="31">
        <f>AVERAGE(Q34:Q43)</f>
        <v>22.600068303645493</v>
      </c>
      <c r="R70" s="31">
        <f>AVERAGE(R34:R43)</f>
        <v>16.20157777883673</v>
      </c>
      <c r="S70" s="31">
        <f>AVERAGE(S34:S43)</f>
        <v>52.16605265639479</v>
      </c>
      <c r="T70" s="31">
        <f>AVERAGE(T34:T43)</f>
        <v>42.25714064470951</v>
      </c>
      <c r="U70" s="61"/>
      <c r="V70" s="31">
        <f>AVERAGE(V34:V43)</f>
        <v>32.50898031533077</v>
      </c>
    </row>
    <row r="71" spans="1:22" ht="16.5">
      <c r="A71" s="57"/>
      <c r="N71" s="32" t="s">
        <v>59</v>
      </c>
      <c r="O71" s="61"/>
      <c r="P71" s="31">
        <f>AVERAGE(P44:P53)</f>
        <v>57.90037715971614</v>
      </c>
      <c r="Q71" s="31">
        <f>AVERAGE(Q44:Q53)</f>
        <v>24.384760885671653</v>
      </c>
      <c r="R71" s="31">
        <f>AVERAGE(R44:R53)</f>
        <v>15.514998949070016</v>
      </c>
      <c r="S71" s="31">
        <f>AVERAGE(S44:S53)</f>
        <v>46.49501309038895</v>
      </c>
      <c r="T71" s="31">
        <f>AVERAGE(T44:T53)</f>
        <v>44.29515008484675</v>
      </c>
      <c r="U71" s="61"/>
      <c r="V71" s="31">
        <f>AVERAGE(V44:V53)</f>
        <v>26.58462389121386</v>
      </c>
    </row>
    <row r="72" spans="1:22" ht="16.5">
      <c r="A72" s="57"/>
      <c r="N72" s="32" t="s">
        <v>60</v>
      </c>
      <c r="O72" s="61"/>
      <c r="P72" s="31">
        <f>AVERAGE(P54:P60)</f>
        <v>60.80034041062556</v>
      </c>
      <c r="Q72" s="31">
        <f aca="true" t="shared" si="9" ref="Q72:V72">AVERAGE(Q54:Q60)</f>
        <v>20.201621501128283</v>
      </c>
      <c r="R72" s="31">
        <f t="shared" si="9"/>
        <v>13.311831014300225</v>
      </c>
      <c r="S72" s="31">
        <f t="shared" si="9"/>
        <v>61.42697006371956</v>
      </c>
      <c r="T72" s="31">
        <f t="shared" si="9"/>
        <v>55.740762989773636</v>
      </c>
      <c r="U72" s="31"/>
      <c r="V72" s="31">
        <f t="shared" si="9"/>
        <v>25.887828575074206</v>
      </c>
    </row>
    <row r="73" spans="1:22" ht="16.5">
      <c r="A73" s="57"/>
      <c r="N73" s="62"/>
      <c r="O73" s="3"/>
      <c r="P73" s="12"/>
      <c r="Q73" s="12"/>
      <c r="R73" s="12"/>
      <c r="S73" s="12"/>
      <c r="T73" s="12"/>
      <c r="U73" s="12"/>
      <c r="V73" s="12"/>
    </row>
    <row r="74" spans="1:22" ht="16.5">
      <c r="A74" s="57"/>
      <c r="N74" s="62"/>
      <c r="O74" s="3"/>
      <c r="P74" s="12"/>
      <c r="Q74" s="12"/>
      <c r="R74" s="12"/>
      <c r="S74" s="12"/>
      <c r="T74" s="12"/>
      <c r="U74" s="12"/>
      <c r="V74" s="12"/>
    </row>
    <row r="75" spans="1:18" ht="16.5">
      <c r="A75" s="57"/>
      <c r="N75" s="63"/>
      <c r="O75" s="63"/>
      <c r="P75" s="64" t="s">
        <v>70</v>
      </c>
      <c r="Q75" s="65" t="s">
        <v>61</v>
      </c>
      <c r="R75" s="63" t="s">
        <v>62</v>
      </c>
    </row>
    <row r="76" spans="1:18" ht="16.5">
      <c r="A76" s="57"/>
      <c r="N76" s="66"/>
      <c r="O76" s="66"/>
      <c r="P76" s="64"/>
      <c r="Q76" s="67"/>
      <c r="R76" s="66"/>
    </row>
    <row r="77" spans="1:18" ht="16.5">
      <c r="A77" s="57"/>
      <c r="N77" s="32" t="s">
        <v>63</v>
      </c>
      <c r="O77" s="32"/>
      <c r="P77" s="60">
        <v>5.9302327693316075</v>
      </c>
      <c r="Q77" s="60">
        <v>22.61663012492327</v>
      </c>
      <c r="R77" s="68">
        <v>24.261964964290843</v>
      </c>
    </row>
    <row r="78" spans="1:18" ht="16.5">
      <c r="A78" s="57"/>
      <c r="N78" s="32" t="s">
        <v>64</v>
      </c>
      <c r="O78" s="32"/>
      <c r="P78" s="60">
        <v>4.594713269069037</v>
      </c>
      <c r="Q78" s="60">
        <v>15.988370485721111</v>
      </c>
      <c r="R78" s="68">
        <v>9.758739132283157</v>
      </c>
    </row>
    <row r="79" spans="1:18" ht="16.5">
      <c r="A79" s="57"/>
      <c r="N79" s="32" t="s">
        <v>65</v>
      </c>
      <c r="O79" s="32"/>
      <c r="P79" s="60">
        <v>6.796298570562553</v>
      </c>
      <c r="Q79" s="60">
        <v>21.706930057120225</v>
      </c>
      <c r="R79" s="68">
        <v>19.608665108789015</v>
      </c>
    </row>
    <row r="80" spans="1:18" ht="16.5">
      <c r="A80" s="57"/>
      <c r="N80" s="32" t="s">
        <v>66</v>
      </c>
      <c r="O80" s="32"/>
      <c r="P80" s="60">
        <v>7.81993996821686</v>
      </c>
      <c r="Q80" s="60">
        <v>30.093526929114383</v>
      </c>
      <c r="R80" s="68">
        <v>31.710711846289048</v>
      </c>
    </row>
    <row r="81" spans="1:18" ht="16.5">
      <c r="A81" s="57"/>
      <c r="N81" s="32" t="s">
        <v>67</v>
      </c>
      <c r="O81" s="32"/>
      <c r="P81" s="60">
        <v>6.547763447508781</v>
      </c>
      <c r="Q81" s="60">
        <v>22.600068303645493</v>
      </c>
      <c r="R81" s="68">
        <v>32.50898031533077</v>
      </c>
    </row>
    <row r="82" spans="1:18" ht="16.5">
      <c r="A82" s="57"/>
      <c r="N82" s="32" t="s">
        <v>68</v>
      </c>
      <c r="O82" s="32"/>
      <c r="P82" s="60">
        <v>5.56559178278455</v>
      </c>
      <c r="Q82" s="60">
        <v>24.384760885671653</v>
      </c>
      <c r="R82" s="68">
        <v>26.58462389121386</v>
      </c>
    </row>
    <row r="83" spans="1:18" ht="16.5">
      <c r="A83" s="57"/>
      <c r="N83" s="32" t="s">
        <v>69</v>
      </c>
      <c r="O83" s="32"/>
      <c r="P83" s="60">
        <v>3.349239710031596</v>
      </c>
      <c r="Q83" s="60">
        <v>20.201621501128283</v>
      </c>
      <c r="R83" s="68">
        <v>25.887828575074206</v>
      </c>
    </row>
    <row r="84" ht="16.5">
      <c r="A84" s="57"/>
    </row>
    <row r="85" ht="16.5">
      <c r="A85" s="57"/>
    </row>
    <row r="86" ht="16.5">
      <c r="A86" s="57"/>
    </row>
    <row r="87" ht="16.5">
      <c r="A87" s="57"/>
    </row>
    <row r="88" ht="16.5">
      <c r="A88" s="57"/>
    </row>
    <row r="89" ht="16.5">
      <c r="A89" s="57"/>
    </row>
    <row r="90" ht="16.5">
      <c r="A90" s="57"/>
    </row>
    <row r="91" ht="16.5">
      <c r="A91" s="57"/>
    </row>
    <row r="92" ht="16.5">
      <c r="A92" s="57"/>
    </row>
    <row r="93" ht="16.5">
      <c r="A93" s="57"/>
    </row>
    <row r="94" ht="16.5">
      <c r="A94" s="57"/>
    </row>
    <row r="95" ht="16.5">
      <c r="A95" s="57"/>
    </row>
    <row r="96" ht="16.5">
      <c r="A96" s="57"/>
    </row>
    <row r="97" ht="16.5">
      <c r="A97" s="57"/>
    </row>
    <row r="98" ht="16.5">
      <c r="A98" s="57"/>
    </row>
    <row r="99" ht="16.5">
      <c r="A99" s="57"/>
    </row>
    <row r="100" ht="16.5">
      <c r="A100" s="57"/>
    </row>
    <row r="101" ht="16.5">
      <c r="A101" s="57"/>
    </row>
    <row r="102" ht="16.5">
      <c r="A102" s="57"/>
    </row>
    <row r="103" ht="16.5">
      <c r="A103" s="57"/>
    </row>
    <row r="104" ht="16.5">
      <c r="A104" s="57"/>
    </row>
    <row r="105" ht="16.5">
      <c r="A105" s="57"/>
    </row>
    <row r="106" ht="16.5">
      <c r="A106" s="57"/>
    </row>
  </sheetData>
  <mergeCells count="6">
    <mergeCell ref="F2:H2"/>
    <mergeCell ref="P75:P76"/>
    <mergeCell ref="Q75:Q76"/>
    <mergeCell ref="R75:R76"/>
    <mergeCell ref="N75:N76"/>
    <mergeCell ref="O75:O7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WinXP</cp:lastModifiedBy>
  <dcterms:created xsi:type="dcterms:W3CDTF">2006-02-16T08:25:59Z</dcterms:created>
  <dcterms:modified xsi:type="dcterms:W3CDTF">2008-02-26T06:30:53Z</dcterms:modified>
  <cp:category/>
  <cp:version/>
  <cp:contentType/>
  <cp:contentStatus/>
</cp:coreProperties>
</file>